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全所收支预算" sheetId="3" r:id="rId1"/>
    <sheet name="各部门支出汇总" sheetId="1" r:id="rId2"/>
    <sheet name="机关职能部门支出" sheetId="4" r:id="rId3"/>
    <sheet name="专项经费支出" sheetId="5" r:id="rId4"/>
    <sheet name="后勤服务支出" sheetId="6" r:id="rId5"/>
  </sheets>
  <definedNames>
    <definedName name="_xlnm._FilterDatabase" localSheetId="1" hidden="1">各部门支出汇总!$A$4:$E$69</definedName>
    <definedName name="_xlnm._FilterDatabase" localSheetId="4" hidden="1">后勤服务支出!$A$4:$R$4</definedName>
    <definedName name="_xlnm._FilterDatabase" localSheetId="2" hidden="1">机关职能部门支出!$A$4:$L$4</definedName>
    <definedName name="_xlnm._FilterDatabase" localSheetId="0" hidden="1">全所收支预算!$A$3:$D$3</definedName>
  </definedNames>
  <calcPr calcId="145621"/>
</workbook>
</file>

<file path=xl/calcChain.xml><?xml version="1.0" encoding="utf-8"?>
<calcChain xmlns="http://schemas.openxmlformats.org/spreadsheetml/2006/main">
  <c r="K39" i="6" l="1"/>
  <c r="B40" i="6" l="1"/>
  <c r="R39" i="6"/>
  <c r="Q39" i="6"/>
  <c r="P39" i="6"/>
  <c r="N39" i="6"/>
  <c r="M39" i="6"/>
  <c r="L39" i="6"/>
  <c r="J39" i="6"/>
  <c r="I39" i="6"/>
  <c r="H39" i="6"/>
  <c r="G39" i="6"/>
  <c r="F39" i="6"/>
  <c r="E39" i="6"/>
  <c r="D39" i="6"/>
  <c r="C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O14" i="6"/>
  <c r="B14" i="6" s="1"/>
  <c r="B13" i="6"/>
  <c r="B12" i="6"/>
  <c r="B11" i="6"/>
  <c r="B10" i="6"/>
  <c r="B9" i="6"/>
  <c r="B8" i="6"/>
  <c r="B7" i="6"/>
  <c r="B6" i="6"/>
  <c r="B5" i="6"/>
  <c r="B40" i="5"/>
  <c r="K39" i="5"/>
  <c r="J39" i="5"/>
  <c r="I39" i="5"/>
  <c r="H39" i="5"/>
  <c r="G39" i="5"/>
  <c r="F39" i="5"/>
  <c r="E39" i="5"/>
  <c r="D39" i="5"/>
  <c r="C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L39" i="4"/>
  <c r="K39" i="4"/>
  <c r="J39" i="4"/>
  <c r="I39" i="4"/>
  <c r="H39" i="4"/>
  <c r="G39" i="4"/>
  <c r="F39" i="4"/>
  <c r="E39" i="4"/>
  <c r="D39" i="4"/>
  <c r="C39" i="4"/>
  <c r="B38" i="4"/>
  <c r="B37" i="4"/>
  <c r="B36" i="4"/>
  <c r="B35" i="4"/>
  <c r="B34" i="4"/>
  <c r="B33" i="4"/>
  <c r="B32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9" i="4" l="1"/>
  <c r="B39" i="5"/>
  <c r="O39" i="6"/>
  <c r="B39" i="6" s="1"/>
  <c r="D10" i="1" l="1"/>
  <c r="E68" i="1"/>
  <c r="D68" i="1"/>
  <c r="E62" i="1"/>
  <c r="D62" i="1"/>
  <c r="E57" i="1"/>
  <c r="D57" i="1"/>
  <c r="E51" i="1"/>
  <c r="D51" i="1"/>
  <c r="E47" i="1"/>
  <c r="D47" i="1"/>
  <c r="E26" i="1"/>
  <c r="D26" i="1"/>
  <c r="E21" i="1"/>
  <c r="D21" i="1"/>
  <c r="E19" i="1"/>
  <c r="D19" i="1"/>
  <c r="E12" i="1"/>
  <c r="D12" i="1"/>
  <c r="E10" i="1"/>
  <c r="E38" i="3"/>
  <c r="D38" i="3"/>
  <c r="E36" i="3"/>
  <c r="D36" i="3"/>
  <c r="E30" i="3"/>
  <c r="D30" i="3"/>
  <c r="D39" i="3" s="1"/>
  <c r="D41" i="3" s="1"/>
  <c r="E16" i="3"/>
  <c r="D16" i="3"/>
  <c r="D69" i="1" l="1"/>
  <c r="E69" i="1"/>
  <c r="E39" i="3"/>
  <c r="E41" i="3" s="1"/>
</calcChain>
</file>

<file path=xl/comments1.xml><?xml version="1.0" encoding="utf-8"?>
<comments xmlns="http://schemas.openxmlformats.org/spreadsheetml/2006/main">
  <authors>
    <author>作者</author>
  </authors>
  <commentLis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</text>
    </comment>
    <comment ref="L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8" authorId="0">
      <text>
        <r>
          <rPr>
            <sz val="9"/>
            <color indexed="81"/>
            <rFont val="宋体"/>
            <family val="3"/>
            <charset val="134"/>
          </rPr>
          <t xml:space="preserve">律师费
</t>
        </r>
      </text>
    </commen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银行汇款手续费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宋体"/>
            <family val="3"/>
            <charset val="134"/>
          </rPr>
          <t>其中所官微团队劳务费6万元；</t>
        </r>
      </text>
    </comment>
    <comment ref="H26" authorId="0">
      <text>
        <r>
          <rPr>
            <b/>
            <sz val="9"/>
            <color indexed="81"/>
            <rFont val="宋体"/>
            <family val="3"/>
            <charset val="134"/>
          </rPr>
          <t>所领导春节前夕慰问值班人员；所领导除夕之夜慰问留京过年人员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宋体"/>
            <family val="3"/>
            <charset val="134"/>
          </rPr>
          <t>年审、税审审计费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宋体"/>
            <family val="3"/>
            <charset val="134"/>
          </rPr>
          <t>院拨数字档案室专项经费，计划用于档案数字化加工。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其中90万为BM资格认证通过奖励费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支部书记、支委津贴</t>
        </r>
      </text>
    </comment>
    <comment ref="J5" authorId="0">
      <text>
        <r>
          <rPr>
            <b/>
            <sz val="9"/>
            <color indexed="81"/>
            <rFont val="宋体"/>
            <family val="3"/>
            <charset val="134"/>
          </rPr>
          <t>所内专家评审费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30" authorId="0">
      <text>
        <r>
          <rPr>
            <b/>
            <sz val="9"/>
            <color indexed="81"/>
            <rFont val="宋体"/>
            <family val="3"/>
            <charset val="134"/>
          </rPr>
          <t>含研究生福利、奖学金等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30" authorId="0">
      <text>
        <r>
          <rPr>
            <b/>
            <sz val="9"/>
            <color indexed="81"/>
            <rFont val="宋体"/>
            <family val="3"/>
            <charset val="134"/>
          </rPr>
          <t>春节团拜慰问33万，生日会20万，重阳节活动10万，特困帮扶3万</t>
        </r>
      </text>
    </comment>
    <comment ref="H38" authorId="0">
      <text>
        <r>
          <rPr>
            <sz val="9"/>
            <color indexed="81"/>
            <rFont val="宋体"/>
            <family val="3"/>
            <charset val="134"/>
          </rPr>
          <t xml:space="preserve">文献、图书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</text>
    </comment>
    <comment ref="G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</text>
    </comment>
    <comment ref="J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宋体"/>
            <family val="3"/>
            <charset val="134"/>
          </rPr>
          <t>购买燃气费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宋体"/>
            <family val="3"/>
            <charset val="134"/>
          </rPr>
          <t>小型土建50万，垃圾清运28万，原物业办公室改造实验室、屋顶防水维修、电梯维护等费用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宋体"/>
            <family val="3"/>
            <charset val="134"/>
          </rPr>
          <t>热水板换更换42万元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3" authorId="0">
      <text>
        <r>
          <rPr>
            <b/>
            <sz val="9"/>
            <color indexed="81"/>
            <rFont val="宋体"/>
            <family val="3"/>
            <charset val="134"/>
          </rPr>
          <t>新租院士用车劳务费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宋体"/>
            <family val="3"/>
            <charset val="134"/>
          </rPr>
          <t>其中废液清洗费110万元；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33" authorId="0">
      <text>
        <r>
          <rPr>
            <b/>
            <sz val="9"/>
            <color indexed="81"/>
            <rFont val="宋体"/>
            <family val="3"/>
            <charset val="134"/>
          </rPr>
          <t>空调、洗衣机部分更新，博士生公寓1-2层单人床90套上下铺，研上下铺20套</t>
        </r>
      </text>
    </comment>
    <comment ref="J36" authorId="0">
      <text>
        <r>
          <rPr>
            <b/>
            <sz val="9"/>
            <color indexed="81"/>
            <rFont val="宋体"/>
            <family val="3"/>
            <charset val="134"/>
          </rPr>
          <t>医保异地结算软件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<sst xmlns="http://schemas.openxmlformats.org/spreadsheetml/2006/main" count="399" uniqueCount="214">
  <si>
    <t>项目名称</t>
  </si>
  <si>
    <t>医务室</t>
  </si>
  <si>
    <t>日常办公</t>
  </si>
  <si>
    <t>离退办</t>
  </si>
  <si>
    <t>物业委托服务</t>
  </si>
  <si>
    <t>维修班</t>
  </si>
  <si>
    <t>高压</t>
  </si>
  <si>
    <t>锅炉房</t>
  </si>
  <si>
    <t>库房</t>
  </si>
  <si>
    <t>水运行</t>
  </si>
  <si>
    <t>研究生、青年公寓</t>
  </si>
  <si>
    <t>消防安全</t>
  </si>
  <si>
    <t>一、研究所预计收入</t>
  </si>
  <si>
    <t>单位：元</t>
  </si>
  <si>
    <t>款项来源</t>
  </si>
  <si>
    <t>项     目</t>
  </si>
  <si>
    <t>财政拨款</t>
  </si>
  <si>
    <t>基本运行费-人员经费</t>
  </si>
  <si>
    <t>基本支出</t>
  </si>
  <si>
    <t>住房改革-购房补贴</t>
  </si>
  <si>
    <t>住房改革-提租补贴</t>
  </si>
  <si>
    <t>住房改革-住房公积金</t>
  </si>
  <si>
    <t>养老及职业年金</t>
  </si>
  <si>
    <t>离退休经费</t>
  </si>
  <si>
    <t>项目支出</t>
  </si>
  <si>
    <t>其他收入</t>
  </si>
  <si>
    <t>收取课题间接费用</t>
  </si>
  <si>
    <t>房屋维修、利息、周转房收入等</t>
  </si>
  <si>
    <t>收  入  总  计</t>
  </si>
  <si>
    <t>二、研究所预计支出</t>
  </si>
  <si>
    <t>项      目</t>
  </si>
  <si>
    <t>人员费</t>
  </si>
  <si>
    <t>住房公积金</t>
  </si>
  <si>
    <t>财政及其他</t>
  </si>
  <si>
    <t>人员费支出合计</t>
  </si>
  <si>
    <t>公用经费</t>
  </si>
  <si>
    <t>公用经费支出合计</t>
  </si>
  <si>
    <t>基建经费</t>
  </si>
  <si>
    <t>基建经费合计</t>
  </si>
  <si>
    <t>支 出 总 计</t>
  </si>
  <si>
    <t>三、研究所预计结余</t>
  </si>
  <si>
    <t>年度经费结余</t>
  </si>
  <si>
    <t>事业基金</t>
  </si>
  <si>
    <t>日常办公费</t>
    <phoneticPr fontId="4" type="noConversion"/>
  </si>
  <si>
    <t>专项</t>
    <phoneticPr fontId="4" type="noConversion"/>
  </si>
  <si>
    <t>廊坊园区运行</t>
    <phoneticPr fontId="4" type="noConversion"/>
  </si>
  <si>
    <t>预 算 科 目</t>
  </si>
  <si>
    <t>机关职能部门合计</t>
  </si>
  <si>
    <t>人事处</t>
  </si>
  <si>
    <t>财务资产处</t>
  </si>
  <si>
    <t>基建园区处</t>
  </si>
  <si>
    <t>研究生部</t>
  </si>
  <si>
    <t>离退休办公室</t>
  </si>
  <si>
    <t>图书信息中心</t>
  </si>
  <si>
    <t>工资福利支出</t>
  </si>
  <si>
    <t>商品和服务支出-办公费</t>
  </si>
  <si>
    <t>商品和服务支出-印刷费</t>
  </si>
  <si>
    <t>商品和服务支出-咨询费</t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</si>
  <si>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</si>
  <si>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</si>
  <si>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</si>
  <si>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</si>
  <si>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</si>
  <si>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</si>
  <si>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</si>
  <si>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</si>
  <si>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</si>
  <si>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</si>
  <si>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</si>
  <si>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</si>
  <si>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</si>
  <si>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</si>
  <si>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</si>
  <si>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</si>
  <si>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</si>
  <si>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</si>
  <si>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商品和服务支出-公务用车运行维护费</t>
  </si>
  <si>
    <t>商品和服务支出-其他交通费用</t>
  </si>
  <si>
    <t>商品和服务支出-税金及附加费用</t>
  </si>
  <si>
    <t>商品和服务支出-其他商品和服务支出</t>
  </si>
  <si>
    <t>资本性支出-房屋建筑物构建</t>
  </si>
  <si>
    <t>资本性支出-办公设备购置</t>
  </si>
  <si>
    <t>资本性支出-专用设备购置</t>
  </si>
  <si>
    <t>资本性支出-基础设施建设</t>
  </si>
  <si>
    <t>资本性支出-大型修缮</t>
  </si>
  <si>
    <t>资本性支出-信息网络及软件购置更新</t>
  </si>
  <si>
    <t>资本性支出-无形资产购置</t>
  </si>
  <si>
    <t>资本性支出-其他资本性支出</t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</si>
  <si>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scheme val="minor"/>
      </rPr>
      <t>计</t>
    </r>
  </si>
  <si>
    <t>专项支出</t>
  </si>
  <si>
    <t>保密经费</t>
  </si>
  <si>
    <t>合     计</t>
  </si>
  <si>
    <t>合计</t>
  </si>
  <si>
    <t>维修</t>
  </si>
  <si>
    <t>公寓</t>
  </si>
  <si>
    <t>研发中心</t>
  </si>
  <si>
    <t>3号楼</t>
  </si>
  <si>
    <t>居委会</t>
  </si>
  <si>
    <t>2021年收入预算</t>
    <phoneticPr fontId="4" type="noConversion"/>
  </si>
  <si>
    <t>2022年收入预算</t>
    <phoneticPr fontId="5" type="noConversion"/>
  </si>
  <si>
    <t>其他（分摊）收入</t>
    <phoneticPr fontId="4" type="noConversion"/>
  </si>
  <si>
    <t>2021年支出预算</t>
    <phoneticPr fontId="4" type="noConversion"/>
  </si>
  <si>
    <t>2022年支出预算</t>
    <phoneticPr fontId="5" type="noConversion"/>
  </si>
  <si>
    <t>研究所承担科研人员工资及部分年终绩效</t>
    <phoneticPr fontId="5" type="noConversion"/>
  </si>
  <si>
    <t>财政及其他</t>
    <phoneticPr fontId="4" type="noConversion"/>
  </si>
  <si>
    <t>特聘研究岗位工资</t>
    <phoneticPr fontId="4" type="noConversion"/>
  </si>
  <si>
    <t>养老、医疗、失业、工伤、年金等社保</t>
    <phoneticPr fontId="5" type="noConversion"/>
  </si>
  <si>
    <t>财政及其他</t>
    <phoneticPr fontId="5" type="noConversion"/>
  </si>
  <si>
    <t xml:space="preserve">机关职能部门工资 </t>
    <phoneticPr fontId="5" type="noConversion"/>
  </si>
  <si>
    <t xml:space="preserve">运行保障部、医务室、物业、车队、公寓工资 </t>
    <phoneticPr fontId="5" type="noConversion"/>
  </si>
  <si>
    <t xml:space="preserve">待岗、离岗、分流、病休人员工资 </t>
    <phoneticPr fontId="4" type="noConversion"/>
  </si>
  <si>
    <t>预算执行奖励（课题+财务助理）</t>
    <phoneticPr fontId="4" type="noConversion"/>
  </si>
  <si>
    <t>离退休经费（包括离休药费、抚恤金、生活补助等）</t>
    <phoneticPr fontId="5" type="noConversion"/>
  </si>
  <si>
    <t>研究所承担研究生工资</t>
    <phoneticPr fontId="5" type="noConversion"/>
  </si>
  <si>
    <t>机关职能部门日常办公经费－见支出预算</t>
    <phoneticPr fontId="4" type="noConversion"/>
  </si>
  <si>
    <t>专项业务经费-见支出预算</t>
    <phoneticPr fontId="4" type="noConversion"/>
  </si>
  <si>
    <t>后勤服务经费-见支出预算</t>
    <phoneticPr fontId="5" type="noConversion"/>
  </si>
  <si>
    <t>部署课题经费-见支出预算</t>
    <phoneticPr fontId="4" type="noConversion"/>
  </si>
  <si>
    <t>项目支出</t>
    <phoneticPr fontId="4" type="noConversion"/>
  </si>
  <si>
    <t>职工福利、工会经费等公共经费</t>
    <phoneticPr fontId="5" type="noConversion"/>
  </si>
  <si>
    <t>廊坊基建、修购专项自筹经费</t>
    <phoneticPr fontId="4" type="noConversion"/>
  </si>
  <si>
    <t>用研究所自有资金返还课题组人员经费</t>
    <phoneticPr fontId="5" type="noConversion"/>
  </si>
  <si>
    <t>列入专项业务费</t>
    <phoneticPr fontId="4" type="noConversion"/>
  </si>
  <si>
    <t>2022年度研究所经费(非科研)收、支流量预算</t>
    <phoneticPr fontId="5" type="noConversion"/>
  </si>
  <si>
    <t>部门</t>
    <phoneticPr fontId="4" type="noConversion"/>
  </si>
  <si>
    <t>类型</t>
    <phoneticPr fontId="5" type="noConversion"/>
  </si>
  <si>
    <t>2021年</t>
    <phoneticPr fontId="4" type="noConversion"/>
  </si>
  <si>
    <t>2022年</t>
    <phoneticPr fontId="4" type="noConversion"/>
  </si>
  <si>
    <t>预算金额</t>
    <phoneticPr fontId="4" type="noConversion"/>
  </si>
  <si>
    <t>科研管理与质量控制处</t>
    <phoneticPr fontId="4" type="noConversion"/>
  </si>
  <si>
    <t>业务经费</t>
    <phoneticPr fontId="4" type="noConversion"/>
  </si>
  <si>
    <t>保密经费</t>
    <phoneticPr fontId="4" type="noConversion"/>
  </si>
  <si>
    <t>基本科研部署</t>
    <phoneticPr fontId="4" type="noConversion"/>
  </si>
  <si>
    <t>部署课题</t>
    <phoneticPr fontId="4" type="noConversion"/>
  </si>
  <si>
    <t>提升原始创新改革经费</t>
    <phoneticPr fontId="4" type="noConversion"/>
  </si>
  <si>
    <t>1.科研处小计</t>
    <phoneticPr fontId="5" type="noConversion"/>
  </si>
  <si>
    <t>成果管理与转化</t>
    <phoneticPr fontId="4" type="noConversion"/>
  </si>
  <si>
    <t>2.成果转化小计</t>
    <phoneticPr fontId="4" type="noConversion"/>
  </si>
  <si>
    <t>综合办公室（含纪监审办）</t>
    <phoneticPr fontId="4" type="noConversion"/>
  </si>
  <si>
    <t>党委</t>
    <phoneticPr fontId="4" type="noConversion"/>
  </si>
  <si>
    <t>复印室</t>
    <phoneticPr fontId="4" type="noConversion"/>
  </si>
  <si>
    <t>会议室管理</t>
    <phoneticPr fontId="4" type="noConversion"/>
  </si>
  <si>
    <t>车队</t>
    <phoneticPr fontId="4" type="noConversion"/>
  </si>
  <si>
    <t>后勤</t>
    <phoneticPr fontId="4" type="noConversion"/>
  </si>
  <si>
    <t>3.综合办公室小计</t>
    <phoneticPr fontId="4" type="noConversion"/>
  </si>
  <si>
    <t>财务资产处</t>
    <phoneticPr fontId="4" type="noConversion"/>
  </si>
  <si>
    <t>4.财务资产处小计</t>
    <phoneticPr fontId="4" type="noConversion"/>
  </si>
  <si>
    <t>人事处</t>
    <phoneticPr fontId="4" type="noConversion"/>
  </si>
  <si>
    <t>引进人才匹配经费</t>
    <phoneticPr fontId="4" type="noConversion"/>
  </si>
  <si>
    <t>5.人事处小计</t>
    <phoneticPr fontId="4" type="noConversion"/>
  </si>
  <si>
    <t>基建处</t>
    <phoneticPr fontId="4" type="noConversion"/>
  </si>
  <si>
    <t>咖啡厅（吧）</t>
    <phoneticPr fontId="4" type="noConversion"/>
  </si>
  <si>
    <t>水费管理</t>
    <phoneticPr fontId="4" type="noConversion"/>
  </si>
  <si>
    <t>电费管理</t>
    <phoneticPr fontId="4" type="noConversion"/>
  </si>
  <si>
    <t>周转房改造-自筹部分</t>
  </si>
  <si>
    <t>基建</t>
    <phoneticPr fontId="4" type="noConversion"/>
  </si>
  <si>
    <t>5号楼改造-自筹部分</t>
    <phoneticPr fontId="5" type="noConversion"/>
  </si>
  <si>
    <t>9号楼改造-自筹部分</t>
    <phoneticPr fontId="5" type="noConversion"/>
  </si>
  <si>
    <t>研发中心</t>
    <phoneticPr fontId="4" type="noConversion"/>
  </si>
  <si>
    <t>3号楼</t>
    <phoneticPr fontId="4" type="noConversion"/>
  </si>
  <si>
    <t>居委会</t>
    <phoneticPr fontId="4" type="noConversion"/>
  </si>
  <si>
    <t>6.基建处小计</t>
    <phoneticPr fontId="4" type="noConversion"/>
  </si>
  <si>
    <t>研究生部</t>
    <phoneticPr fontId="4" type="noConversion"/>
  </si>
  <si>
    <t>研究生、本科生培养</t>
    <phoneticPr fontId="4" type="noConversion"/>
  </si>
  <si>
    <t>7.研究生部小计</t>
    <phoneticPr fontId="4" type="noConversion"/>
  </si>
  <si>
    <t>日常办公费</t>
  </si>
  <si>
    <t>业务经费</t>
  </si>
  <si>
    <t>文献资源</t>
  </si>
  <si>
    <t>专项</t>
  </si>
  <si>
    <t>网络改造及信息化建设</t>
  </si>
  <si>
    <t>半导体学报</t>
  </si>
  <si>
    <t>8.图书信息中心小计</t>
    <phoneticPr fontId="4" type="noConversion"/>
  </si>
  <si>
    <t>离退休活动经费</t>
    <phoneticPr fontId="4" type="noConversion"/>
  </si>
  <si>
    <t>特困帮扶补助费</t>
    <phoneticPr fontId="4" type="noConversion"/>
  </si>
  <si>
    <t>9.离退办小计</t>
    <phoneticPr fontId="4" type="noConversion"/>
  </si>
  <si>
    <t>廊坊分部办公室</t>
    <phoneticPr fontId="4" type="noConversion"/>
  </si>
  <si>
    <t>廊坊园区科研辅助用房建设项目</t>
    <phoneticPr fontId="4" type="noConversion"/>
  </si>
  <si>
    <t>廊坊园区技术化平台自筹基建</t>
    <phoneticPr fontId="4" type="noConversion"/>
  </si>
  <si>
    <t>10.廊坊办小计</t>
    <phoneticPr fontId="4" type="noConversion"/>
  </si>
  <si>
    <t>2022年度研究所各部门经费支出预算</t>
    <phoneticPr fontId="4" type="noConversion"/>
  </si>
  <si>
    <t>基本科研部署-青年人才等</t>
    <phoneticPr fontId="4" type="noConversion"/>
  </si>
  <si>
    <t>后勤分摊</t>
    <phoneticPr fontId="4" type="noConversion"/>
  </si>
  <si>
    <t>后勤分摊</t>
    <phoneticPr fontId="4" type="noConversion"/>
  </si>
  <si>
    <r>
      <t>2022</t>
    </r>
    <r>
      <rPr>
        <sz val="14"/>
        <color indexed="8"/>
        <rFont val="黑体"/>
        <family val="3"/>
        <charset val="134"/>
      </rPr>
      <t>年 机 关 职 能 部 门 经 费 预 算</t>
    </r>
    <phoneticPr fontId="5" type="noConversion"/>
  </si>
  <si>
    <t>科研管理与质量控制处</t>
    <phoneticPr fontId="5" type="noConversion"/>
  </si>
  <si>
    <t>成果管理与转化</t>
    <phoneticPr fontId="5" type="noConversion"/>
  </si>
  <si>
    <t>综合办公室（含纪监审办）</t>
    <phoneticPr fontId="5" type="noConversion"/>
  </si>
  <si>
    <t>廊坊办公室</t>
    <phoneticPr fontId="5" type="noConversion"/>
  </si>
  <si>
    <t>2021年预算数</t>
    <phoneticPr fontId="5" type="noConversion"/>
  </si>
  <si>
    <r>
      <t>2022</t>
    </r>
    <r>
      <rPr>
        <sz val="14"/>
        <color indexed="8"/>
        <rFont val="黑体"/>
        <family val="3"/>
        <charset val="134"/>
      </rPr>
      <t>年 专 项 支 出 经 费 预 算</t>
    </r>
    <phoneticPr fontId="5" type="noConversion"/>
  </si>
  <si>
    <t>党委</t>
    <phoneticPr fontId="5" type="noConversion"/>
  </si>
  <si>
    <t>复印室</t>
    <phoneticPr fontId="5" type="noConversion"/>
  </si>
  <si>
    <t>会议室管理</t>
    <phoneticPr fontId="5" type="noConversion"/>
  </si>
  <si>
    <t>研究生/本科生培养</t>
    <phoneticPr fontId="5" type="noConversion"/>
  </si>
  <si>
    <t>网络改造</t>
    <phoneticPr fontId="4" type="noConversion"/>
  </si>
  <si>
    <t>离退休活动及特困帮扶</t>
    <phoneticPr fontId="4" type="noConversion"/>
  </si>
  <si>
    <t>商品和服务支出-维修（护）费</t>
    <phoneticPr fontId="5" type="noConversion"/>
  </si>
  <si>
    <t>2021年预算</t>
    <phoneticPr fontId="5" type="noConversion"/>
  </si>
  <si>
    <t>后 勤 支 撑 部 门 2022 年 经 费 预 算</t>
    <phoneticPr fontId="5" type="noConversion"/>
  </si>
  <si>
    <t>车队</t>
    <phoneticPr fontId="4" type="noConversion"/>
  </si>
  <si>
    <t>物业</t>
    <phoneticPr fontId="5" type="noConversion"/>
  </si>
  <si>
    <t>咖啡吧</t>
    <phoneticPr fontId="5" type="noConversion"/>
  </si>
  <si>
    <t>水电费</t>
    <phoneticPr fontId="4" type="noConversion"/>
  </si>
  <si>
    <t>廊坊园区运行费</t>
    <phoneticPr fontId="5" type="noConversion"/>
  </si>
  <si>
    <t xml:space="preserve"> </t>
  </si>
  <si>
    <t>2021年预算</t>
    <phoneticPr fontId="5" type="noConversion"/>
  </si>
  <si>
    <t>-</t>
    <phoneticPr fontId="4" type="noConversion"/>
  </si>
  <si>
    <t>总    计</t>
    <phoneticPr fontId="4" type="noConversion"/>
  </si>
  <si>
    <t>财政拨款及其他</t>
    <phoneticPr fontId="4" type="noConversion"/>
  </si>
  <si>
    <t>院拨体检、全民健身经费</t>
    <phoneticPr fontId="4" type="noConversion"/>
  </si>
  <si>
    <t>基本运行费-公用经费</t>
    <phoneticPr fontId="5" type="noConversion"/>
  </si>
  <si>
    <t>基本科研费、改革专项-所长统筹</t>
    <phoneticPr fontId="4" type="noConversion"/>
  </si>
  <si>
    <t>研究生培养、知识产权贯标等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</si>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</sst>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0_);[Red]\(#,##0.00\)"/>
  </numFmts>
  <fonts count="4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4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1"/>
      <name val="宋体"/>
      <family val="2"/>
    </font>
    <font>
      <sz val="10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2"/>
    </font>
    <font>
      <sz val="11"/>
      <color indexed="8"/>
      <name val="宋体"/>
      <family val="2"/>
    </font>
    <font>
      <sz val="1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/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6" fillId="0" borderId="0">
      <alignment vertical="center"/>
    </xf>
  </cellStyleXfs>
  <cellXfs count="178">
    <xf numFmtId="0" fontId="0" fillId="0" borderId="0" xfId="0"/>
    <xf numFmtId="0" fontId="10" fillId="0" borderId="0" xfId="0" applyFont="1" applyFill="1"/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right" vertical="center"/>
    </xf>
    <xf numFmtId="49" fontId="8" fillId="6" borderId="4" xfId="0" applyNumberFormat="1" applyFont="1" applyFill="1" applyBorder="1" applyAlignment="1">
      <alignment horizontal="left" vertical="center" wrapText="1" shrinkToFit="1"/>
    </xf>
    <xf numFmtId="176" fontId="10" fillId="3" borderId="5" xfId="1" applyNumberFormat="1" applyFont="1" applyFill="1" applyBorder="1" applyAlignment="1">
      <alignment vertical="center"/>
    </xf>
    <xf numFmtId="176" fontId="10" fillId="0" borderId="5" xfId="0" applyNumberFormat="1" applyFont="1" applyBorder="1" applyAlignment="1">
      <alignment vertical="center"/>
    </xf>
    <xf numFmtId="176" fontId="16" fillId="5" borderId="5" xfId="1" applyNumberFormat="1" applyFont="1" applyFill="1" applyBorder="1" applyAlignment="1" applyProtection="1">
      <alignment vertical="center"/>
    </xf>
    <xf numFmtId="176" fontId="10" fillId="0" borderId="5" xfId="1" applyNumberFormat="1" applyFont="1" applyBorder="1" applyAlignment="1">
      <alignment vertical="center"/>
    </xf>
    <xf numFmtId="176" fontId="16" fillId="0" borderId="5" xfId="1" applyNumberFormat="1" applyFont="1" applyFill="1" applyBorder="1" applyAlignment="1" applyProtection="1">
      <alignment vertical="center"/>
    </xf>
    <xf numFmtId="176" fontId="10" fillId="0" borderId="5" xfId="1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43" fontId="10" fillId="3" borderId="5" xfId="1" applyFont="1" applyFill="1" applyBorder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76" fontId="8" fillId="0" borderId="5" xfId="1" applyNumberFormat="1" applyFont="1" applyFill="1" applyBorder="1" applyAlignment="1" applyProtection="1">
      <alignment vertical="center"/>
    </xf>
    <xf numFmtId="176" fontId="16" fillId="0" borderId="5" xfId="1" applyNumberFormat="1" applyFont="1" applyFill="1" applyBorder="1" applyAlignment="1" applyProtection="1">
      <alignment horizontal="right" vertical="center"/>
    </xf>
    <xf numFmtId="176" fontId="27" fillId="5" borderId="5" xfId="1" applyNumberFormat="1" applyFont="1" applyFill="1" applyBorder="1" applyAlignment="1" applyProtection="1">
      <alignment vertical="center"/>
    </xf>
    <xf numFmtId="176" fontId="10" fillId="0" borderId="5" xfId="1" applyNumberFormat="1" applyFont="1" applyBorder="1" applyAlignment="1">
      <alignment vertical="center" wrapText="1"/>
    </xf>
    <xf numFmtId="0" fontId="0" fillId="0" borderId="5" xfId="0" applyBorder="1"/>
    <xf numFmtId="43" fontId="10" fillId="3" borderId="5" xfId="1" applyFont="1" applyFill="1" applyBorder="1" applyAlignment="1">
      <alignment vertical="center"/>
    </xf>
    <xf numFmtId="49" fontId="8" fillId="6" borderId="12" xfId="0" applyNumberFormat="1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28" fillId="0" borderId="0" xfId="1" applyNumberFormat="1" applyFont="1" applyFill="1" applyBorder="1" applyAlignment="1" applyProtection="1">
      <alignment horizontal="right" vertical="center"/>
    </xf>
    <xf numFmtId="0" fontId="16" fillId="0" borderId="0" xfId="1" applyNumberFormat="1" applyFont="1" applyFill="1" applyBorder="1" applyAlignment="1" applyProtection="1">
      <alignment horizontal="right" vertical="center"/>
    </xf>
    <xf numFmtId="177" fontId="16" fillId="3" borderId="5" xfId="1" applyNumberFormat="1" applyFont="1" applyFill="1" applyBorder="1" applyAlignment="1" applyProtection="1">
      <alignment vertical="center"/>
    </xf>
    <xf numFmtId="0" fontId="16" fillId="3" borderId="5" xfId="1" applyNumberFormat="1" applyFont="1" applyFill="1" applyBorder="1" applyAlignment="1" applyProtection="1">
      <alignment horizontal="center" vertical="center"/>
    </xf>
    <xf numFmtId="43" fontId="0" fillId="0" borderId="0" xfId="0" applyNumberForma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176" fontId="7" fillId="3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43" fontId="0" fillId="0" borderId="5" xfId="1" applyFont="1" applyFill="1" applyBorder="1">
      <alignment vertical="center"/>
    </xf>
    <xf numFmtId="43" fontId="0" fillId="0" borderId="5" xfId="1" applyFont="1" applyBorder="1">
      <alignment vertical="center"/>
    </xf>
    <xf numFmtId="43" fontId="0" fillId="0" borderId="5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43" fontId="0" fillId="3" borderId="5" xfId="0" applyNumberFormat="1" applyFill="1" applyBorder="1" applyAlignment="1">
      <alignment vertical="center"/>
    </xf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43" fontId="0" fillId="3" borderId="7" xfId="1" applyFont="1" applyFill="1" applyBorder="1">
      <alignment vertical="center"/>
    </xf>
    <xf numFmtId="176" fontId="0" fillId="3" borderId="5" xfId="1" applyNumberFormat="1" applyFont="1" applyFill="1" applyBorder="1">
      <alignment vertical="center"/>
    </xf>
    <xf numFmtId="0" fontId="0" fillId="0" borderId="5" xfId="0" applyFill="1" applyBorder="1" applyAlignment="1">
      <alignment vertical="center" wrapText="1"/>
    </xf>
    <xf numFmtId="43" fontId="0" fillId="3" borderId="7" xfId="0" applyNumberFormat="1" applyFill="1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76" fontId="9" fillId="4" borderId="5" xfId="0" applyNumberFormat="1" applyFont="1" applyFill="1" applyBorder="1" applyAlignment="1">
      <alignment horizontal="right" vertical="center"/>
    </xf>
    <xf numFmtId="0" fontId="9" fillId="0" borderId="0" xfId="0" applyFont="1"/>
    <xf numFmtId="0" fontId="8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9" fillId="4" borderId="5" xfId="0" applyNumberFormat="1" applyFont="1" applyFill="1" applyBorder="1" applyAlignment="1">
      <alignment horizontal="right" vertical="center" wrapText="1"/>
    </xf>
    <xf numFmtId="176" fontId="0" fillId="0" borderId="5" xfId="0" applyNumberFormat="1" applyFill="1" applyBorder="1" applyAlignment="1">
      <alignment horizontal="right" vertical="center"/>
    </xf>
    <xf numFmtId="176" fontId="19" fillId="0" borderId="5" xfId="0" applyNumberFormat="1" applyFont="1" applyFill="1" applyBorder="1" applyAlignment="1">
      <alignment horizontal="right" vertical="center" wrapText="1"/>
    </xf>
    <xf numFmtId="176" fontId="20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176" fontId="21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 applyProtection="1">
      <alignment vertical="center" wrapText="1"/>
    </xf>
    <xf numFmtId="176" fontId="9" fillId="0" borderId="5" xfId="0" applyNumberFormat="1" applyFont="1" applyFill="1" applyBorder="1" applyAlignment="1">
      <alignment horizontal="right" vertical="center" wrapText="1"/>
    </xf>
    <xf numFmtId="176" fontId="17" fillId="0" borderId="5" xfId="0" applyNumberFormat="1" applyFont="1" applyFill="1" applyBorder="1" applyAlignment="1">
      <alignment horizontal="right" vertical="center" wrapText="1"/>
    </xf>
    <xf numFmtId="176" fontId="10" fillId="0" borderId="5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10" fillId="0" borderId="5" xfId="6" applyNumberFormat="1" applyFill="1" applyBorder="1"/>
    <xf numFmtId="176" fontId="17" fillId="0" borderId="5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NumberFormat="1" applyFont="1" applyFill="1" applyBorder="1" applyAlignment="1">
      <alignment horizontal="left" vertical="center"/>
    </xf>
    <xf numFmtId="0" fontId="13" fillId="0" borderId="5" xfId="2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176" fontId="9" fillId="4" borderId="5" xfId="0" applyNumberFormat="1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 wrapText="1"/>
    </xf>
    <xf numFmtId="49" fontId="34" fillId="4" borderId="5" xfId="0" applyNumberFormat="1" applyFont="1" applyFill="1" applyBorder="1" applyAlignment="1">
      <alignment vertical="center" wrapText="1"/>
    </xf>
    <xf numFmtId="49" fontId="16" fillId="4" borderId="5" xfId="0" applyNumberFormat="1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6" fillId="4" borderId="5" xfId="3" applyNumberFormat="1" applyFont="1" applyFill="1" applyBorder="1" applyAlignment="1" applyProtection="1">
      <alignment vertical="center" wrapText="1"/>
    </xf>
    <xf numFmtId="0" fontId="16" fillId="4" borderId="5" xfId="0" applyFont="1" applyFill="1" applyBorder="1" applyAlignment="1">
      <alignment vertical="center" wrapText="1"/>
    </xf>
    <xf numFmtId="49" fontId="16" fillId="0" borderId="5" xfId="0" applyNumberFormat="1" applyFont="1" applyFill="1" applyBorder="1" applyAlignment="1">
      <alignment vertical="center" wrapText="1"/>
    </xf>
    <xf numFmtId="0" fontId="16" fillId="0" borderId="5" xfId="2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176" fontId="10" fillId="0" borderId="5" xfId="6" applyNumberFormat="1" applyFill="1" applyBorder="1" applyAlignment="1">
      <alignment vertical="center"/>
    </xf>
    <xf numFmtId="176" fontId="0" fillId="0" borderId="5" xfId="5" applyNumberFormat="1" applyFont="1" applyFill="1" applyBorder="1" applyAlignment="1">
      <alignment vertical="center"/>
    </xf>
    <xf numFmtId="176" fontId="13" fillId="3" borderId="5" xfId="0" applyNumberFormat="1" applyFont="1" applyFill="1" applyBorder="1" applyAlignment="1">
      <alignment horizontal="center" vertical="center"/>
    </xf>
    <xf numFmtId="176" fontId="33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176" fontId="0" fillId="0" borderId="5" xfId="0" applyNumberFormat="1" applyFont="1" applyBorder="1"/>
    <xf numFmtId="176" fontId="0" fillId="0" borderId="5" xfId="0" applyNumberFormat="1" applyFont="1" applyFill="1" applyBorder="1" applyAlignment="1"/>
    <xf numFmtId="176" fontId="0" fillId="7" borderId="7" xfId="0" applyNumberFormat="1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vertical="center"/>
    </xf>
    <xf numFmtId="176" fontId="0" fillId="0" borderId="5" xfId="0" applyNumberFormat="1" applyBorder="1"/>
    <xf numFmtId="176" fontId="0" fillId="0" borderId="5" xfId="0" applyNumberFormat="1" applyBorder="1" applyAlignment="1">
      <alignment wrapText="1"/>
    </xf>
    <xf numFmtId="176" fontId="11" fillId="0" borderId="5" xfId="0" applyNumberFormat="1" applyFont="1" applyBorder="1"/>
    <xf numFmtId="176" fontId="37" fillId="0" borderId="5" xfId="7" applyNumberFormat="1" applyFont="1" applyBorder="1" applyAlignment="1"/>
    <xf numFmtId="176" fontId="10" fillId="0" borderId="5" xfId="6" applyNumberFormat="1" applyBorder="1"/>
    <xf numFmtId="176" fontId="11" fillId="0" borderId="5" xfId="0" applyNumberFormat="1" applyFont="1" applyFill="1" applyBorder="1"/>
    <xf numFmtId="176" fontId="28" fillId="5" borderId="5" xfId="5" applyNumberFormat="1" applyFont="1" applyFill="1" applyBorder="1" applyAlignment="1" applyProtection="1"/>
    <xf numFmtId="176" fontId="0" fillId="0" borderId="0" xfId="0" applyNumberFormat="1"/>
    <xf numFmtId="176" fontId="10" fillId="0" borderId="5" xfId="1" applyNumberFormat="1" applyFont="1" applyBorder="1" applyAlignment="1">
      <alignment horizontal="right" vertical="center"/>
    </xf>
    <xf numFmtId="0" fontId="37" fillId="0" borderId="5" xfId="7" applyFont="1" applyBorder="1" applyAlignment="1"/>
    <xf numFmtId="0" fontId="0" fillId="0" borderId="5" xfId="0" applyFont="1" applyFill="1" applyBorder="1" applyAlignment="1"/>
    <xf numFmtId="43" fontId="10" fillId="3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43" fontId="7" fillId="3" borderId="6" xfId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/>
    </xf>
    <xf numFmtId="0" fontId="32" fillId="0" borderId="0" xfId="1" applyNumberFormat="1" applyFont="1" applyFill="1" applyBorder="1" applyAlignment="1" applyProtection="1">
      <alignment horizontal="center" vertical="center"/>
    </xf>
    <xf numFmtId="49" fontId="29" fillId="3" borderId="5" xfId="0" applyNumberFormat="1" applyFont="1" applyFill="1" applyBorder="1" applyAlignment="1">
      <alignment horizontal="center" vertical="center" wrapText="1" shrinkToFit="1"/>
    </xf>
    <xf numFmtId="0" fontId="30" fillId="3" borderId="5" xfId="0" applyFont="1" applyFill="1" applyBorder="1" applyAlignment="1">
      <alignment horizontal="center" vertical="center"/>
    </xf>
    <xf numFmtId="49" fontId="29" fillId="3" borderId="8" xfId="0" applyNumberFormat="1" applyFont="1" applyFill="1" applyBorder="1" applyAlignment="1">
      <alignment horizontal="center" vertical="center" wrapText="1" shrinkToFit="1"/>
    </xf>
    <xf numFmtId="49" fontId="29" fillId="3" borderId="9" xfId="0" applyNumberFormat="1" applyFont="1" applyFill="1" applyBorder="1" applyAlignment="1">
      <alignment horizontal="center" vertical="center" wrapText="1" shrinkToFit="1"/>
    </xf>
    <xf numFmtId="49" fontId="29" fillId="3" borderId="14" xfId="0" applyNumberFormat="1" applyFont="1" applyFill="1" applyBorder="1" applyAlignment="1">
      <alignment horizontal="center" vertical="center" wrapText="1" shrinkToFit="1"/>
    </xf>
    <xf numFmtId="49" fontId="29" fillId="3" borderId="15" xfId="0" applyNumberFormat="1" applyFont="1" applyFill="1" applyBorder="1" applyAlignment="1">
      <alignment horizontal="center" vertical="center" wrapText="1" shrinkToFit="1"/>
    </xf>
    <xf numFmtId="0" fontId="26" fillId="3" borderId="6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176" fontId="35" fillId="0" borderId="5" xfId="1" applyNumberFormat="1" applyFont="1" applyFill="1" applyBorder="1" applyAlignment="1" applyProtection="1">
      <alignment vertical="center"/>
    </xf>
    <xf numFmtId="176" fontId="0" fillId="0" borderId="5" xfId="0" applyNumberFormat="1" applyFont="1" applyBorder="1" applyAlignment="1">
      <alignment horizontal="right" vertical="center"/>
    </xf>
    <xf numFmtId="176" fontId="0" fillId="5" borderId="5" xfId="0" applyNumberFormat="1" applyFont="1" applyFill="1" applyBorder="1" applyAlignment="1">
      <alignment horizontal="right" vertical="center"/>
    </xf>
    <xf numFmtId="176" fontId="35" fillId="5" borderId="5" xfId="1" applyNumberFormat="1" applyFont="1" applyFill="1" applyBorder="1" applyAlignment="1" applyProtection="1">
      <alignment horizontal="right" vertical="center"/>
    </xf>
    <xf numFmtId="176" fontId="35" fillId="0" borderId="5" xfId="1" applyNumberFormat="1" applyFont="1" applyFill="1" applyBorder="1" applyAlignment="1" applyProtection="1">
      <alignment horizontal="right" vertical="center"/>
    </xf>
    <xf numFmtId="176" fontId="36" fillId="0" borderId="5" xfId="0" applyNumberFormat="1" applyFont="1" applyFill="1" applyBorder="1" applyAlignment="1">
      <alignment horizontal="right" vertical="center"/>
    </xf>
    <xf numFmtId="176" fontId="36" fillId="0" borderId="5" xfId="1" applyNumberFormat="1" applyFont="1" applyFill="1" applyBorder="1" applyAlignment="1">
      <alignment horizontal="right" vertical="center"/>
    </xf>
    <xf numFmtId="176" fontId="36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16" fillId="3" borderId="5" xfId="1" applyNumberFormat="1" applyFont="1" applyFill="1" applyBorder="1" applyAlignment="1" applyProtection="1">
      <alignment horizontal="center" vertical="center"/>
    </xf>
    <xf numFmtId="176" fontId="38" fillId="0" borderId="16" xfId="0" applyNumberFormat="1" applyFont="1" applyFill="1" applyBorder="1" applyAlignment="1">
      <alignment horizontal="right" vertical="center" wrapText="1" shrinkToFit="1"/>
    </xf>
    <xf numFmtId="176" fontId="35" fillId="0" borderId="5" xfId="4" applyNumberFormat="1" applyFont="1" applyBorder="1" applyAlignment="1">
      <alignment horizontal="right" vertical="center"/>
    </xf>
    <xf numFmtId="176" fontId="38" fillId="5" borderId="5" xfId="0" applyNumberFormat="1" applyFont="1" applyFill="1" applyBorder="1" applyAlignment="1">
      <alignment horizontal="right" vertical="center"/>
    </xf>
    <xf numFmtId="176" fontId="39" fillId="0" borderId="5" xfId="1" applyNumberFormat="1" applyFont="1" applyFill="1" applyBorder="1" applyAlignment="1" applyProtection="1">
      <alignment vertical="center"/>
    </xf>
    <xf numFmtId="176" fontId="40" fillId="0" borderId="5" xfId="0" applyNumberFormat="1" applyFont="1" applyFill="1" applyBorder="1" applyAlignment="1">
      <alignment horizontal="right" vertical="center"/>
    </xf>
    <xf numFmtId="176" fontId="39" fillId="0" borderId="5" xfId="1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5" xfId="0" applyFont="1" applyFill="1" applyBorder="1" applyAlignment="1"/>
  </cellXfs>
  <cellStyles count="8">
    <cellStyle name="常规" xfId="0" builtinId="0"/>
    <cellStyle name="常规 2" xfId="3"/>
    <cellStyle name="常规 4" xfId="6"/>
    <cellStyle name="常规 5" xfId="7"/>
    <cellStyle name="常规_Sheet1" xfId="4"/>
    <cellStyle name="好" xfId="2" builtinId="26"/>
    <cellStyle name="千位分隔" xfId="1" builtinId="3"/>
    <cellStyle name="千位分隔 2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workbookViewId="0">
      <selection activeCell="E42" sqref="E42"/>
    </sheetView>
  </sheetViews>
  <sheetFormatPr defaultRowHeight="14"/>
  <cols>
    <col min="1" max="1" width="17" style="4" customWidth="1"/>
    <col min="2" max="2" width="45.08984375" style="4" customWidth="1"/>
    <col min="3" max="3" width="8.7265625" style="4"/>
    <col min="4" max="4" width="18.36328125" style="4" bestFit="1" customWidth="1"/>
    <col min="5" max="5" width="19.6328125" style="7" customWidth="1"/>
    <col min="6" max="6" width="21.54296875" style="4" customWidth="1"/>
    <col min="7" max="7" width="16.81640625" style="4" bestFit="1" customWidth="1"/>
    <col min="8" max="16384" width="8.7265625" style="4"/>
  </cols>
  <sheetData>
    <row r="1" spans="1:6" ht="36" customHeight="1">
      <c r="A1" s="118" t="s">
        <v>123</v>
      </c>
      <c r="B1" s="118"/>
      <c r="C1" s="118"/>
      <c r="D1" s="118"/>
      <c r="E1" s="118"/>
    </row>
    <row r="2" spans="1:6" ht="20.149999999999999" customHeight="1">
      <c r="A2" s="5" t="s">
        <v>12</v>
      </c>
      <c r="E2" s="6" t="s">
        <v>13</v>
      </c>
    </row>
    <row r="3" spans="1:6" ht="20.149999999999999" customHeight="1">
      <c r="A3" s="36" t="s">
        <v>14</v>
      </c>
      <c r="B3" s="36" t="s">
        <v>15</v>
      </c>
      <c r="C3" s="37"/>
      <c r="D3" s="36" t="s">
        <v>98</v>
      </c>
      <c r="E3" s="38" t="s">
        <v>99</v>
      </c>
    </row>
    <row r="4" spans="1:6" ht="20.149999999999999" customHeight="1">
      <c r="A4" s="39" t="s">
        <v>16</v>
      </c>
      <c r="B4" s="40" t="s">
        <v>17</v>
      </c>
      <c r="C4" s="39" t="s">
        <v>18</v>
      </c>
      <c r="D4" s="41">
        <v>58727500</v>
      </c>
      <c r="E4" s="41">
        <v>57577100</v>
      </c>
    </row>
    <row r="5" spans="1:6" ht="20.149999999999999" customHeight="1">
      <c r="A5" s="39" t="s">
        <v>16</v>
      </c>
      <c r="B5" s="40" t="s">
        <v>19</v>
      </c>
      <c r="C5" s="39" t="s">
        <v>18</v>
      </c>
      <c r="D5" s="41">
        <v>4729600</v>
      </c>
      <c r="E5" s="41">
        <v>4627300</v>
      </c>
    </row>
    <row r="6" spans="1:6" ht="20.149999999999999" customHeight="1">
      <c r="A6" s="39" t="s">
        <v>16</v>
      </c>
      <c r="B6" s="40" t="s">
        <v>20</v>
      </c>
      <c r="C6" s="39" t="s">
        <v>18</v>
      </c>
      <c r="D6" s="43">
        <v>1096600</v>
      </c>
      <c r="E6" s="43">
        <v>1383600.0000000002</v>
      </c>
    </row>
    <row r="7" spans="1:6" ht="20.149999999999999" customHeight="1">
      <c r="A7" s="39" t="s">
        <v>16</v>
      </c>
      <c r="B7" s="40" t="s">
        <v>21</v>
      </c>
      <c r="C7" s="39" t="s">
        <v>18</v>
      </c>
      <c r="D7" s="43">
        <v>12321800</v>
      </c>
      <c r="E7" s="43">
        <v>12366800</v>
      </c>
    </row>
    <row r="8" spans="1:6" ht="20.149999999999999" customHeight="1">
      <c r="A8" s="39" t="s">
        <v>16</v>
      </c>
      <c r="B8" s="40" t="s">
        <v>22</v>
      </c>
      <c r="C8" s="39" t="s">
        <v>18</v>
      </c>
      <c r="D8" s="44">
        <v>18576000</v>
      </c>
      <c r="E8" s="44">
        <v>18576000</v>
      </c>
    </row>
    <row r="9" spans="1:6" ht="20.149999999999999" customHeight="1">
      <c r="A9" s="39" t="s">
        <v>16</v>
      </c>
      <c r="B9" s="40" t="s">
        <v>23</v>
      </c>
      <c r="C9" s="39" t="s">
        <v>18</v>
      </c>
      <c r="D9" s="43">
        <v>5287100</v>
      </c>
      <c r="E9" s="43">
        <v>5425600</v>
      </c>
    </row>
    <row r="10" spans="1:6" ht="20.149999999999999" customHeight="1">
      <c r="A10" s="39" t="s">
        <v>16</v>
      </c>
      <c r="B10" s="40" t="s">
        <v>209</v>
      </c>
      <c r="C10" s="39" t="s">
        <v>18</v>
      </c>
      <c r="D10" s="43">
        <v>374000</v>
      </c>
      <c r="E10" s="43">
        <v>824000</v>
      </c>
    </row>
    <row r="11" spans="1:6" ht="20.149999999999999" customHeight="1">
      <c r="A11" s="39" t="s">
        <v>16</v>
      </c>
      <c r="B11" s="40" t="s">
        <v>210</v>
      </c>
      <c r="C11" s="39" t="s">
        <v>18</v>
      </c>
      <c r="D11" s="41">
        <v>19803500</v>
      </c>
      <c r="E11" s="41">
        <v>19803500</v>
      </c>
    </row>
    <row r="12" spans="1:6" ht="20.149999999999999" customHeight="1">
      <c r="A12" s="39" t="s">
        <v>16</v>
      </c>
      <c r="B12" s="40" t="s">
        <v>211</v>
      </c>
      <c r="C12" s="39" t="s">
        <v>24</v>
      </c>
      <c r="D12" s="41">
        <v>19780000</v>
      </c>
      <c r="E12" s="41">
        <v>31680000</v>
      </c>
    </row>
    <row r="13" spans="1:6" ht="20.149999999999999" customHeight="1">
      <c r="A13" s="39" t="s">
        <v>16</v>
      </c>
      <c r="B13" s="40" t="s">
        <v>212</v>
      </c>
      <c r="C13" s="39" t="s">
        <v>24</v>
      </c>
      <c r="D13" s="41">
        <v>2557800</v>
      </c>
      <c r="E13" s="41">
        <v>2806900</v>
      </c>
    </row>
    <row r="14" spans="1:6" ht="20.149999999999999" customHeight="1">
      <c r="A14" s="39" t="s">
        <v>25</v>
      </c>
      <c r="B14" s="40" t="s">
        <v>26</v>
      </c>
      <c r="C14" s="39" t="s">
        <v>18</v>
      </c>
      <c r="D14" s="44">
        <v>65000000</v>
      </c>
      <c r="E14" s="44">
        <v>67000000</v>
      </c>
    </row>
    <row r="15" spans="1:6" ht="36" customHeight="1">
      <c r="A15" s="39" t="s">
        <v>100</v>
      </c>
      <c r="B15" s="40" t="s">
        <v>27</v>
      </c>
      <c r="C15" s="39" t="s">
        <v>18</v>
      </c>
      <c r="D15" s="44">
        <v>78433800</v>
      </c>
      <c r="E15" s="44">
        <v>84619899</v>
      </c>
    </row>
    <row r="16" spans="1:6" ht="20.149999999999999" customHeight="1">
      <c r="A16" s="30"/>
      <c r="B16" s="46" t="s">
        <v>28</v>
      </c>
      <c r="C16" s="30"/>
      <c r="D16" s="47">
        <f>SUM(D4:D15)</f>
        <v>286687700</v>
      </c>
      <c r="E16" s="29">
        <f>SUM(E4:E15)</f>
        <v>306690699</v>
      </c>
      <c r="F16" s="35"/>
    </row>
    <row r="17" spans="1:6" ht="20.149999999999999" customHeight="1">
      <c r="A17" s="48" t="s">
        <v>29</v>
      </c>
      <c r="B17" s="8"/>
      <c r="C17" s="8"/>
      <c r="D17" s="8"/>
      <c r="E17" s="49"/>
    </row>
    <row r="18" spans="1:6" ht="20.149999999999999" customHeight="1">
      <c r="A18" s="36" t="s">
        <v>14</v>
      </c>
      <c r="B18" s="36" t="s">
        <v>30</v>
      </c>
      <c r="C18" s="37"/>
      <c r="D18" s="50" t="s">
        <v>101</v>
      </c>
      <c r="E18" s="38" t="s">
        <v>102</v>
      </c>
    </row>
    <row r="19" spans="1:6" ht="20.149999999999999" customHeight="1">
      <c r="A19" s="40" t="s">
        <v>16</v>
      </c>
      <c r="B19" s="40" t="s">
        <v>103</v>
      </c>
      <c r="C19" s="40" t="s">
        <v>31</v>
      </c>
      <c r="D19" s="44">
        <v>26000000</v>
      </c>
      <c r="E19" s="44">
        <v>29000000</v>
      </c>
    </row>
    <row r="20" spans="1:6" ht="20.149999999999999" customHeight="1">
      <c r="A20" s="40" t="s">
        <v>104</v>
      </c>
      <c r="B20" s="40" t="s">
        <v>105</v>
      </c>
      <c r="C20" s="40" t="s">
        <v>31</v>
      </c>
      <c r="D20" s="44"/>
      <c r="E20" s="44">
        <v>25600000</v>
      </c>
    </row>
    <row r="21" spans="1:6" ht="20.149999999999999" customHeight="1">
      <c r="A21" s="40" t="s">
        <v>104</v>
      </c>
      <c r="B21" s="40" t="s">
        <v>106</v>
      </c>
      <c r="C21" s="40" t="s">
        <v>31</v>
      </c>
      <c r="D21" s="44">
        <v>39500000</v>
      </c>
      <c r="E21" s="44">
        <v>48000000</v>
      </c>
    </row>
    <row r="22" spans="1:6" ht="20.149999999999999" customHeight="1">
      <c r="A22" s="40" t="s">
        <v>107</v>
      </c>
      <c r="B22" s="40" t="s">
        <v>32</v>
      </c>
      <c r="C22" s="40" t="s">
        <v>31</v>
      </c>
      <c r="D22" s="44">
        <v>17000000</v>
      </c>
      <c r="E22" s="44">
        <v>19000000</v>
      </c>
    </row>
    <row r="23" spans="1:6" ht="20.149999999999999" customHeight="1">
      <c r="A23" s="40" t="s">
        <v>33</v>
      </c>
      <c r="B23" s="40" t="s">
        <v>108</v>
      </c>
      <c r="C23" s="40" t="s">
        <v>31</v>
      </c>
      <c r="D23" s="44">
        <v>16000000</v>
      </c>
      <c r="E23" s="44">
        <v>19000000</v>
      </c>
    </row>
    <row r="24" spans="1:6" ht="20.149999999999999" customHeight="1">
      <c r="A24" s="40" t="s">
        <v>33</v>
      </c>
      <c r="B24" s="40" t="s">
        <v>109</v>
      </c>
      <c r="C24" s="40" t="s">
        <v>31</v>
      </c>
      <c r="D24" s="44">
        <v>6600000</v>
      </c>
      <c r="E24" s="51">
        <v>6200000</v>
      </c>
    </row>
    <row r="25" spans="1:6" ht="20.149999999999999" customHeight="1">
      <c r="A25" s="40" t="s">
        <v>16</v>
      </c>
      <c r="B25" s="40" t="s">
        <v>110</v>
      </c>
      <c r="C25" s="40" t="s">
        <v>31</v>
      </c>
      <c r="D25" s="44">
        <v>600000</v>
      </c>
      <c r="E25" s="51">
        <v>600000</v>
      </c>
      <c r="F25" s="35"/>
    </row>
    <row r="26" spans="1:6" ht="20.149999999999999" customHeight="1">
      <c r="A26" s="40" t="s">
        <v>25</v>
      </c>
      <c r="B26" s="40" t="s">
        <v>121</v>
      </c>
      <c r="C26" s="40" t="s">
        <v>31</v>
      </c>
      <c r="D26" s="44">
        <v>55000000</v>
      </c>
      <c r="E26" s="44">
        <v>55000000</v>
      </c>
    </row>
    <row r="27" spans="1:6" ht="20.149999999999999" customHeight="1">
      <c r="A27" s="40" t="s">
        <v>25</v>
      </c>
      <c r="B27" s="40" t="s">
        <v>111</v>
      </c>
      <c r="C27" s="40" t="s">
        <v>31</v>
      </c>
      <c r="D27" s="44">
        <v>2100000</v>
      </c>
      <c r="E27" s="44">
        <v>1600000</v>
      </c>
    </row>
    <row r="28" spans="1:6" ht="20.149999999999999" customHeight="1">
      <c r="A28" s="40" t="s">
        <v>33</v>
      </c>
      <c r="B28" s="40" t="s">
        <v>112</v>
      </c>
      <c r="C28" s="40" t="s">
        <v>31</v>
      </c>
      <c r="D28" s="44">
        <v>13000000</v>
      </c>
      <c r="E28" s="51">
        <v>13000000</v>
      </c>
    </row>
    <row r="29" spans="1:6" ht="20.149999999999999" customHeight="1">
      <c r="A29" s="40" t="s">
        <v>33</v>
      </c>
      <c r="B29" s="40" t="s">
        <v>113</v>
      </c>
      <c r="C29" s="40" t="s">
        <v>31</v>
      </c>
      <c r="D29" s="44">
        <v>800000</v>
      </c>
      <c r="E29" s="56" t="s">
        <v>122</v>
      </c>
    </row>
    <row r="30" spans="1:6" ht="20.149999999999999" customHeight="1">
      <c r="A30" s="30"/>
      <c r="B30" s="46" t="s">
        <v>34</v>
      </c>
      <c r="C30" s="30"/>
      <c r="D30" s="52">
        <f>SUM(D19:D29)</f>
        <v>176600000</v>
      </c>
      <c r="E30" s="53">
        <f>SUM(E19:E29)</f>
        <v>217000000</v>
      </c>
      <c r="F30" s="35"/>
    </row>
    <row r="31" spans="1:6" ht="20.149999999999999" customHeight="1">
      <c r="A31" s="40" t="s">
        <v>16</v>
      </c>
      <c r="B31" s="40" t="s">
        <v>114</v>
      </c>
      <c r="C31" s="39" t="s">
        <v>35</v>
      </c>
      <c r="D31" s="44">
        <v>1938670</v>
      </c>
      <c r="E31" s="43">
        <v>1766050</v>
      </c>
    </row>
    <row r="32" spans="1:6" ht="20.149999999999999" customHeight="1">
      <c r="A32" s="40" t="s">
        <v>16</v>
      </c>
      <c r="B32" s="40" t="s">
        <v>115</v>
      </c>
      <c r="C32" s="39" t="s">
        <v>35</v>
      </c>
      <c r="D32" s="44">
        <v>7020300</v>
      </c>
      <c r="E32" s="42">
        <v>7694520</v>
      </c>
    </row>
    <row r="33" spans="1:6" ht="20.149999999999999" customHeight="1">
      <c r="A33" s="40" t="s">
        <v>208</v>
      </c>
      <c r="B33" s="40" t="s">
        <v>116</v>
      </c>
      <c r="C33" s="39" t="s">
        <v>35</v>
      </c>
      <c r="D33" s="44">
        <v>18430028.5</v>
      </c>
      <c r="E33" s="45">
        <v>42654754.079999998</v>
      </c>
    </row>
    <row r="34" spans="1:6" ht="23" customHeight="1">
      <c r="A34" s="40" t="s">
        <v>16</v>
      </c>
      <c r="B34" s="40" t="s">
        <v>117</v>
      </c>
      <c r="C34" s="39" t="s">
        <v>118</v>
      </c>
      <c r="D34" s="44">
        <v>57259000</v>
      </c>
      <c r="E34" s="45">
        <v>53383700</v>
      </c>
    </row>
    <row r="35" spans="1:6" ht="20.149999999999999" customHeight="1">
      <c r="A35" s="40" t="s">
        <v>33</v>
      </c>
      <c r="B35" s="54" t="s">
        <v>119</v>
      </c>
      <c r="C35" s="39" t="s">
        <v>35</v>
      </c>
      <c r="D35" s="44">
        <v>10000000</v>
      </c>
      <c r="E35" s="51">
        <v>7000000</v>
      </c>
      <c r="F35" s="35"/>
    </row>
    <row r="36" spans="1:6" ht="20.149999999999999" customHeight="1">
      <c r="A36" s="30"/>
      <c r="B36" s="46" t="s">
        <v>36</v>
      </c>
      <c r="C36" s="30"/>
      <c r="D36" s="55">
        <f>SUM(D31:D35)</f>
        <v>94647998.5</v>
      </c>
      <c r="E36" s="47">
        <f>SUM(E31:E35)</f>
        <v>112499024.08</v>
      </c>
      <c r="F36" s="35"/>
    </row>
    <row r="37" spans="1:6" ht="20.149999999999999" customHeight="1">
      <c r="A37" s="39" t="s">
        <v>25</v>
      </c>
      <c r="B37" s="39" t="s">
        <v>120</v>
      </c>
      <c r="C37" s="39" t="s">
        <v>37</v>
      </c>
      <c r="D37" s="44">
        <v>60261202.560000002</v>
      </c>
      <c r="E37" s="43">
        <v>370029.14</v>
      </c>
    </row>
    <row r="38" spans="1:6" ht="20.149999999999999" customHeight="1">
      <c r="A38" s="30"/>
      <c r="B38" s="46" t="s">
        <v>38</v>
      </c>
      <c r="C38" s="30"/>
      <c r="D38" s="55">
        <f>SUM(D37)</f>
        <v>60261202.560000002</v>
      </c>
      <c r="E38" s="29">
        <f>SUM(E37)</f>
        <v>370029.14</v>
      </c>
      <c r="F38" s="35"/>
    </row>
    <row r="39" spans="1:6" ht="20.149999999999999" customHeight="1">
      <c r="A39" s="30"/>
      <c r="B39" s="46" t="s">
        <v>39</v>
      </c>
      <c r="C39" s="30"/>
      <c r="D39" s="55">
        <f>D30+D36+D38</f>
        <v>331509201.06</v>
      </c>
      <c r="E39" s="47">
        <f>E30+E36+E38</f>
        <v>329869053.21999997</v>
      </c>
      <c r="F39" s="35"/>
    </row>
    <row r="40" spans="1:6" ht="20.149999999999999" customHeight="1">
      <c r="A40" s="48" t="s">
        <v>40</v>
      </c>
      <c r="B40" s="8"/>
      <c r="C40" s="8"/>
      <c r="D40" s="8"/>
      <c r="E40" s="49"/>
    </row>
    <row r="41" spans="1:6">
      <c r="A41" s="119" t="s">
        <v>41</v>
      </c>
      <c r="B41" s="120"/>
      <c r="C41" s="30" t="s">
        <v>42</v>
      </c>
      <c r="D41" s="47">
        <f>D16-D39</f>
        <v>-44821501.060000002</v>
      </c>
      <c r="E41" s="29">
        <f>E16-E39</f>
        <v>-23178354.219999969</v>
      </c>
    </row>
  </sheetData>
  <mergeCells count="2">
    <mergeCell ref="A1:E1"/>
    <mergeCell ref="A41:B41"/>
  </mergeCells>
  <phoneticPr fontId="4" type="noConversion"/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58" workbookViewId="0">
      <selection activeCell="H14" sqref="H14"/>
    </sheetView>
  </sheetViews>
  <sheetFormatPr defaultRowHeight="14"/>
  <cols>
    <col min="1" max="1" width="21.453125" style="3" customWidth="1"/>
    <col min="2" max="2" width="31.08984375" style="3" customWidth="1"/>
    <col min="3" max="3" width="10.7265625" style="92" customWidth="1"/>
    <col min="4" max="4" width="20.453125" style="2" customWidth="1"/>
    <col min="5" max="5" width="19.26953125" style="93" customWidth="1"/>
    <col min="6" max="16384" width="8.7265625" style="1"/>
  </cols>
  <sheetData>
    <row r="1" spans="1:5" ht="23">
      <c r="A1" s="130" t="s">
        <v>179</v>
      </c>
      <c r="B1" s="130"/>
      <c r="C1" s="130"/>
      <c r="D1" s="130"/>
    </row>
    <row r="2" spans="1:5">
      <c r="A2" s="131"/>
      <c r="B2" s="132"/>
      <c r="C2" s="131"/>
      <c r="D2" s="131"/>
      <c r="E2" s="98" t="s">
        <v>13</v>
      </c>
    </row>
    <row r="3" spans="1:5" customFormat="1" ht="24" customHeight="1">
      <c r="A3" s="133" t="s">
        <v>124</v>
      </c>
      <c r="B3" s="133" t="s">
        <v>0</v>
      </c>
      <c r="C3" s="129" t="s">
        <v>125</v>
      </c>
      <c r="D3" s="96" t="s">
        <v>126</v>
      </c>
      <c r="E3" s="96" t="s">
        <v>127</v>
      </c>
    </row>
    <row r="4" spans="1:5" customFormat="1" ht="24" customHeight="1">
      <c r="A4" s="133"/>
      <c r="B4" s="133"/>
      <c r="C4" s="129"/>
      <c r="D4" s="97" t="s">
        <v>128</v>
      </c>
      <c r="E4" s="97" t="s">
        <v>128</v>
      </c>
    </row>
    <row r="5" spans="1:5" customFormat="1" ht="24" customHeight="1">
      <c r="A5" s="125" t="s">
        <v>129</v>
      </c>
      <c r="B5" s="57" t="s">
        <v>43</v>
      </c>
      <c r="C5" s="84" t="s">
        <v>2</v>
      </c>
      <c r="D5" s="56">
        <v>275000</v>
      </c>
      <c r="E5" s="56">
        <v>275000</v>
      </c>
    </row>
    <row r="6" spans="1:5" customFormat="1" ht="24" customHeight="1">
      <c r="A6" s="126"/>
      <c r="B6" s="57" t="s">
        <v>130</v>
      </c>
      <c r="C6" s="84"/>
      <c r="D6" s="56"/>
      <c r="E6" s="56"/>
    </row>
    <row r="7" spans="1:5" customFormat="1" ht="24" customHeight="1">
      <c r="A7" s="126"/>
      <c r="B7" s="58" t="s">
        <v>131</v>
      </c>
      <c r="C7" s="84" t="s">
        <v>44</v>
      </c>
      <c r="D7" s="56">
        <v>779500</v>
      </c>
      <c r="E7" s="56">
        <v>1684500</v>
      </c>
    </row>
    <row r="8" spans="1:5" customFormat="1" ht="24" customHeight="1">
      <c r="A8" s="126"/>
      <c r="B8" s="58" t="s">
        <v>132</v>
      </c>
      <c r="C8" s="84" t="s">
        <v>133</v>
      </c>
      <c r="D8" s="56">
        <v>50445000</v>
      </c>
      <c r="E8" s="65">
        <v>0</v>
      </c>
    </row>
    <row r="9" spans="1:5" customFormat="1" ht="24" customHeight="1">
      <c r="A9" s="127"/>
      <c r="B9" s="58" t="s">
        <v>134</v>
      </c>
      <c r="C9" s="84" t="s">
        <v>133</v>
      </c>
      <c r="D9" s="56">
        <v>0</v>
      </c>
      <c r="E9" s="65">
        <v>20000000</v>
      </c>
    </row>
    <row r="10" spans="1:5" s="60" customFormat="1" ht="24" customHeight="1">
      <c r="A10" s="122" t="s">
        <v>135</v>
      </c>
      <c r="B10" s="122"/>
      <c r="C10" s="85"/>
      <c r="D10" s="59">
        <f>SUM(D5:D9)</f>
        <v>51499500</v>
      </c>
      <c r="E10" s="59">
        <f>SUM(E5:E9)</f>
        <v>21959500</v>
      </c>
    </row>
    <row r="11" spans="1:5" customFormat="1" ht="24" customHeight="1">
      <c r="A11" s="61" t="s">
        <v>136</v>
      </c>
      <c r="B11" s="57" t="s">
        <v>43</v>
      </c>
      <c r="C11" s="84" t="s">
        <v>2</v>
      </c>
      <c r="D11" s="62">
        <v>82770</v>
      </c>
      <c r="E11" s="63">
        <v>75700</v>
      </c>
    </row>
    <row r="12" spans="1:5" customFormat="1" ht="24" customHeight="1">
      <c r="A12" s="122" t="s">
        <v>137</v>
      </c>
      <c r="B12" s="122"/>
      <c r="C12" s="86"/>
      <c r="D12" s="59">
        <f>D11</f>
        <v>82770</v>
      </c>
      <c r="E12" s="59">
        <f t="shared" ref="E12" si="0">E11</f>
        <v>75700</v>
      </c>
    </row>
    <row r="13" spans="1:5" customFormat="1" ht="24" customHeight="1">
      <c r="A13" s="128" t="s">
        <v>138</v>
      </c>
      <c r="B13" s="57" t="s">
        <v>43</v>
      </c>
      <c r="C13" s="84" t="s">
        <v>2</v>
      </c>
      <c r="D13" s="65">
        <v>241500</v>
      </c>
      <c r="E13" s="56">
        <v>236150</v>
      </c>
    </row>
    <row r="14" spans="1:5" customFormat="1" ht="24" customHeight="1">
      <c r="A14" s="128"/>
      <c r="B14" s="57" t="s">
        <v>130</v>
      </c>
      <c r="C14" s="68"/>
      <c r="D14" s="66"/>
      <c r="E14" s="67"/>
    </row>
    <row r="15" spans="1:5" customFormat="1" ht="24" customHeight="1">
      <c r="A15" s="128"/>
      <c r="B15" s="68" t="s">
        <v>139</v>
      </c>
      <c r="C15" s="84" t="s">
        <v>44</v>
      </c>
      <c r="D15" s="65">
        <v>177900</v>
      </c>
      <c r="E15" s="69">
        <v>163000</v>
      </c>
    </row>
    <row r="16" spans="1:5" customFormat="1" ht="24" customHeight="1">
      <c r="A16" s="128"/>
      <c r="B16" s="68" t="s">
        <v>140</v>
      </c>
      <c r="C16" s="84" t="s">
        <v>44</v>
      </c>
      <c r="D16" s="65">
        <v>62000</v>
      </c>
      <c r="E16" s="69">
        <v>14000</v>
      </c>
    </row>
    <row r="17" spans="1:5" customFormat="1" ht="24" customHeight="1">
      <c r="A17" s="128"/>
      <c r="B17" s="70" t="s">
        <v>141</v>
      </c>
      <c r="C17" s="84" t="s">
        <v>44</v>
      </c>
      <c r="D17" s="65">
        <v>20000</v>
      </c>
      <c r="E17" s="65">
        <v>15000</v>
      </c>
    </row>
    <row r="18" spans="1:5" customFormat="1" ht="24" customHeight="1">
      <c r="A18" s="128"/>
      <c r="B18" s="70" t="s">
        <v>142</v>
      </c>
      <c r="C18" s="84" t="s">
        <v>143</v>
      </c>
      <c r="D18" s="65">
        <v>0</v>
      </c>
      <c r="E18" s="65">
        <v>329800</v>
      </c>
    </row>
    <row r="19" spans="1:5" customFormat="1" ht="24" customHeight="1">
      <c r="A19" s="122" t="s">
        <v>144</v>
      </c>
      <c r="B19" s="122"/>
      <c r="C19" s="87"/>
      <c r="D19" s="64">
        <f>SUM(D13:D18)</f>
        <v>501400</v>
      </c>
      <c r="E19" s="64">
        <f t="shared" ref="E19" si="1">SUM(E13:E18)</f>
        <v>757950</v>
      </c>
    </row>
    <row r="20" spans="1:5" customFormat="1" ht="24" customHeight="1">
      <c r="A20" s="115" t="s">
        <v>145</v>
      </c>
      <c r="B20" s="57" t="s">
        <v>43</v>
      </c>
      <c r="C20" s="84" t="s">
        <v>2</v>
      </c>
      <c r="D20" s="62">
        <v>280000</v>
      </c>
      <c r="E20" s="65">
        <v>278000</v>
      </c>
    </row>
    <row r="21" spans="1:5" customFormat="1" ht="24" customHeight="1">
      <c r="A21" s="122" t="s">
        <v>146</v>
      </c>
      <c r="B21" s="122"/>
      <c r="C21" s="86"/>
      <c r="D21" s="64">
        <f>SUM(D20)</f>
        <v>280000</v>
      </c>
      <c r="E21" s="64">
        <f>SUM(E20:E20)</f>
        <v>278000</v>
      </c>
    </row>
    <row r="22" spans="1:5" customFormat="1" ht="24" customHeight="1">
      <c r="A22" s="125" t="s">
        <v>147</v>
      </c>
      <c r="B22" s="57" t="s">
        <v>43</v>
      </c>
      <c r="C22" s="84" t="s">
        <v>2</v>
      </c>
      <c r="D22" s="62">
        <v>208000</v>
      </c>
      <c r="E22" s="63">
        <v>208000</v>
      </c>
    </row>
    <row r="23" spans="1:5" customFormat="1" ht="24" customHeight="1">
      <c r="A23" s="126"/>
      <c r="B23" s="57" t="s">
        <v>130</v>
      </c>
      <c r="C23" s="84"/>
      <c r="D23" s="71"/>
      <c r="E23" s="72"/>
    </row>
    <row r="24" spans="1:5" customFormat="1" ht="24" customHeight="1">
      <c r="A24" s="126"/>
      <c r="B24" s="58" t="s">
        <v>148</v>
      </c>
      <c r="C24" s="84" t="s">
        <v>133</v>
      </c>
      <c r="D24" s="62">
        <v>6814000</v>
      </c>
      <c r="E24" s="63">
        <v>8383700</v>
      </c>
    </row>
    <row r="25" spans="1:5" customFormat="1" ht="24" customHeight="1">
      <c r="A25" s="127"/>
      <c r="B25" s="58" t="s">
        <v>180</v>
      </c>
      <c r="C25" s="84" t="s">
        <v>133</v>
      </c>
      <c r="D25" s="62">
        <v>0</v>
      </c>
      <c r="E25" s="63">
        <v>25000000</v>
      </c>
    </row>
    <row r="26" spans="1:5" customFormat="1" ht="24" customHeight="1">
      <c r="A26" s="122" t="s">
        <v>149</v>
      </c>
      <c r="B26" s="122"/>
      <c r="C26" s="88"/>
      <c r="D26" s="64">
        <f>SUM(D22:D24)</f>
        <v>7022000</v>
      </c>
      <c r="E26" s="64">
        <f>SUM(E22:E25)</f>
        <v>33591700</v>
      </c>
    </row>
    <row r="27" spans="1:5" customFormat="1" ht="24" customHeight="1">
      <c r="A27" s="125" t="s">
        <v>150</v>
      </c>
      <c r="B27" s="57" t="s">
        <v>43</v>
      </c>
      <c r="C27" s="84" t="s">
        <v>2</v>
      </c>
      <c r="D27" s="62">
        <v>155000</v>
      </c>
      <c r="E27" s="73">
        <v>155000</v>
      </c>
    </row>
    <row r="28" spans="1:5" customFormat="1" ht="24" customHeight="1">
      <c r="A28" s="126"/>
      <c r="B28" s="57" t="s">
        <v>130</v>
      </c>
      <c r="C28" s="84"/>
      <c r="D28" s="71"/>
      <c r="E28" s="72"/>
    </row>
    <row r="29" spans="1:5" customFormat="1" ht="24" customHeight="1">
      <c r="A29" s="126"/>
      <c r="B29" s="74" t="s">
        <v>4</v>
      </c>
      <c r="C29" s="84" t="s">
        <v>143</v>
      </c>
      <c r="D29" s="73">
        <v>5325000</v>
      </c>
      <c r="E29" s="65">
        <v>5180000</v>
      </c>
    </row>
    <row r="30" spans="1:5" customFormat="1" ht="24" customHeight="1">
      <c r="A30" s="126"/>
      <c r="B30" s="74" t="s">
        <v>5</v>
      </c>
      <c r="C30" s="84" t="s">
        <v>143</v>
      </c>
      <c r="D30" s="73">
        <v>1259700</v>
      </c>
      <c r="E30" s="44">
        <v>1991500</v>
      </c>
    </row>
    <row r="31" spans="1:5" customFormat="1" ht="24" customHeight="1">
      <c r="A31" s="126"/>
      <c r="B31" s="74" t="s">
        <v>6</v>
      </c>
      <c r="C31" s="84" t="s">
        <v>143</v>
      </c>
      <c r="D31" s="73">
        <v>293142.2</v>
      </c>
      <c r="E31" s="73">
        <v>162430</v>
      </c>
    </row>
    <row r="32" spans="1:5" customFormat="1" ht="24" customHeight="1">
      <c r="A32" s="126"/>
      <c r="B32" s="74" t="s">
        <v>7</v>
      </c>
      <c r="C32" s="84" t="s">
        <v>143</v>
      </c>
      <c r="D32" s="73">
        <v>5007850</v>
      </c>
      <c r="E32" s="73">
        <v>4090610</v>
      </c>
    </row>
    <row r="33" spans="1:5" customFormat="1" ht="24" customHeight="1">
      <c r="A33" s="126"/>
      <c r="B33" s="74" t="s">
        <v>8</v>
      </c>
      <c r="C33" s="84" t="s">
        <v>143</v>
      </c>
      <c r="D33" s="73">
        <v>18200</v>
      </c>
      <c r="E33" s="73">
        <v>25000</v>
      </c>
    </row>
    <row r="34" spans="1:5" customFormat="1" ht="24" customHeight="1">
      <c r="A34" s="126"/>
      <c r="B34" s="74" t="s">
        <v>9</v>
      </c>
      <c r="C34" s="84" t="s">
        <v>143</v>
      </c>
      <c r="D34" s="62">
        <v>756430</v>
      </c>
      <c r="E34" s="65">
        <v>524500</v>
      </c>
    </row>
    <row r="35" spans="1:5" customFormat="1" ht="24" customHeight="1">
      <c r="A35" s="126"/>
      <c r="B35" s="74" t="s">
        <v>1</v>
      </c>
      <c r="C35" s="84" t="s">
        <v>143</v>
      </c>
      <c r="D35" s="73">
        <v>108000</v>
      </c>
      <c r="E35" s="65">
        <v>124500</v>
      </c>
    </row>
    <row r="36" spans="1:5" customFormat="1" ht="24" customHeight="1">
      <c r="A36" s="126"/>
      <c r="B36" s="74" t="s">
        <v>10</v>
      </c>
      <c r="C36" s="84" t="s">
        <v>143</v>
      </c>
      <c r="D36" s="73">
        <v>90000</v>
      </c>
      <c r="E36" s="65">
        <v>636450</v>
      </c>
    </row>
    <row r="37" spans="1:5" customFormat="1" ht="24" customHeight="1">
      <c r="A37" s="126"/>
      <c r="B37" s="74" t="s">
        <v>151</v>
      </c>
      <c r="C37" s="84" t="s">
        <v>143</v>
      </c>
      <c r="D37" s="73">
        <v>196700</v>
      </c>
      <c r="E37" s="65">
        <v>0</v>
      </c>
    </row>
    <row r="38" spans="1:5" customFormat="1" ht="24" customHeight="1">
      <c r="A38" s="126"/>
      <c r="B38" s="74" t="s">
        <v>11</v>
      </c>
      <c r="C38" s="84" t="s">
        <v>143</v>
      </c>
      <c r="D38" s="62">
        <v>2464994.1</v>
      </c>
      <c r="E38" s="63">
        <v>2430926</v>
      </c>
    </row>
    <row r="39" spans="1:5" customFormat="1" ht="24" customHeight="1">
      <c r="A39" s="126"/>
      <c r="B39" s="58" t="s">
        <v>152</v>
      </c>
      <c r="C39" s="84" t="s">
        <v>182</v>
      </c>
      <c r="D39" s="62">
        <v>0</v>
      </c>
      <c r="E39" s="63">
        <v>1000000</v>
      </c>
    </row>
    <row r="40" spans="1:5" customFormat="1" ht="24" customHeight="1">
      <c r="A40" s="126"/>
      <c r="B40" s="58" t="s">
        <v>153</v>
      </c>
      <c r="C40" s="84" t="s">
        <v>182</v>
      </c>
      <c r="D40" s="62">
        <v>0</v>
      </c>
      <c r="E40" s="63">
        <v>17000000</v>
      </c>
    </row>
    <row r="41" spans="1:5" customFormat="1" ht="24" customHeight="1">
      <c r="A41" s="126"/>
      <c r="B41" s="74" t="s">
        <v>154</v>
      </c>
      <c r="C41" s="84" t="s">
        <v>155</v>
      </c>
      <c r="D41" s="73">
        <v>0</v>
      </c>
      <c r="E41" s="63">
        <v>132070.35</v>
      </c>
    </row>
    <row r="42" spans="1:5" customFormat="1" ht="24" customHeight="1">
      <c r="A42" s="126"/>
      <c r="B42" s="74" t="s">
        <v>156</v>
      </c>
      <c r="C42" s="84" t="s">
        <v>155</v>
      </c>
      <c r="D42" s="73">
        <v>640000</v>
      </c>
      <c r="E42" s="75">
        <v>27829.61</v>
      </c>
    </row>
    <row r="43" spans="1:5" customFormat="1" ht="24" customHeight="1">
      <c r="A43" s="126"/>
      <c r="B43" s="74" t="s">
        <v>157</v>
      </c>
      <c r="C43" s="84" t="s">
        <v>155</v>
      </c>
      <c r="D43" s="73">
        <v>1660000</v>
      </c>
      <c r="E43" s="75">
        <v>210129.18</v>
      </c>
    </row>
    <row r="44" spans="1:5" customFormat="1" ht="24" customHeight="1">
      <c r="A44" s="126"/>
      <c r="B44" s="83" t="s">
        <v>158</v>
      </c>
      <c r="C44" s="84" t="s">
        <v>181</v>
      </c>
      <c r="D44" s="73">
        <v>0</v>
      </c>
      <c r="E44" s="94">
        <v>3612900</v>
      </c>
    </row>
    <row r="45" spans="1:5" customFormat="1" ht="24" customHeight="1">
      <c r="A45" s="126"/>
      <c r="B45" s="83" t="s">
        <v>159</v>
      </c>
      <c r="C45" s="84" t="s">
        <v>182</v>
      </c>
      <c r="D45" s="73">
        <v>0</v>
      </c>
      <c r="E45" s="94">
        <v>2264700</v>
      </c>
    </row>
    <row r="46" spans="1:5" customFormat="1" ht="24" customHeight="1">
      <c r="A46" s="126"/>
      <c r="B46" s="83" t="s">
        <v>160</v>
      </c>
      <c r="C46" s="84" t="s">
        <v>182</v>
      </c>
      <c r="D46" s="73">
        <v>0</v>
      </c>
      <c r="E46" s="44">
        <v>915499</v>
      </c>
    </row>
    <row r="47" spans="1:5" customFormat="1" ht="24" customHeight="1">
      <c r="A47" s="122" t="s">
        <v>161</v>
      </c>
      <c r="B47" s="122"/>
      <c r="C47" s="89"/>
      <c r="D47" s="64">
        <f>SUM(D27:D46)</f>
        <v>17975016.299999997</v>
      </c>
      <c r="E47" s="64">
        <f>SUM(E27:E46)</f>
        <v>40484044.140000001</v>
      </c>
    </row>
    <row r="48" spans="1:5" customFormat="1" ht="24" customHeight="1">
      <c r="A48" s="121" t="s">
        <v>162</v>
      </c>
      <c r="B48" s="57" t="s">
        <v>43</v>
      </c>
      <c r="C48" s="84" t="s">
        <v>2</v>
      </c>
      <c r="D48" s="65">
        <v>151000</v>
      </c>
      <c r="E48" s="69">
        <v>123000</v>
      </c>
    </row>
    <row r="49" spans="1:5" customFormat="1" ht="24" customHeight="1">
      <c r="A49" s="121"/>
      <c r="B49" s="57" t="s">
        <v>130</v>
      </c>
      <c r="C49" s="84"/>
      <c r="D49" s="66"/>
      <c r="E49" s="67"/>
    </row>
    <row r="50" spans="1:5" customFormat="1" ht="24" customHeight="1">
      <c r="A50" s="121"/>
      <c r="B50" s="58" t="s">
        <v>163</v>
      </c>
      <c r="C50" s="84" t="s">
        <v>44</v>
      </c>
      <c r="D50" s="65">
        <v>750000</v>
      </c>
      <c r="E50" s="69">
        <v>1370000</v>
      </c>
    </row>
    <row r="51" spans="1:5" customFormat="1" ht="24" customHeight="1">
      <c r="A51" s="122" t="s">
        <v>164</v>
      </c>
      <c r="B51" s="122"/>
      <c r="C51" s="86"/>
      <c r="D51" s="64">
        <f>SUM(D48:D50)</f>
        <v>901000</v>
      </c>
      <c r="E51" s="64">
        <f t="shared" ref="E51" si="2">SUM(E48:E50)</f>
        <v>1493000</v>
      </c>
    </row>
    <row r="52" spans="1:5" customFormat="1" ht="24" customHeight="1">
      <c r="A52" s="125" t="s">
        <v>53</v>
      </c>
      <c r="B52" s="57" t="s">
        <v>165</v>
      </c>
      <c r="C52" s="84" t="s">
        <v>2</v>
      </c>
      <c r="D52" s="75">
        <v>340000</v>
      </c>
      <c r="E52" s="63">
        <v>256600</v>
      </c>
    </row>
    <row r="53" spans="1:5" customFormat="1" ht="24" customHeight="1">
      <c r="A53" s="126"/>
      <c r="B53" s="57" t="s">
        <v>166</v>
      </c>
      <c r="C53" s="68"/>
      <c r="D53" s="71"/>
      <c r="E53" s="77"/>
    </row>
    <row r="54" spans="1:5" customFormat="1" ht="24" customHeight="1">
      <c r="A54" s="126"/>
      <c r="B54" s="58" t="s">
        <v>167</v>
      </c>
      <c r="C54" s="84" t="s">
        <v>168</v>
      </c>
      <c r="D54" s="78">
        <v>2024000</v>
      </c>
      <c r="E54" s="63">
        <v>1964400</v>
      </c>
    </row>
    <row r="55" spans="1:5" customFormat="1" ht="24" customHeight="1">
      <c r="A55" s="126"/>
      <c r="B55" s="58" t="s">
        <v>169</v>
      </c>
      <c r="C55" s="84" t="s">
        <v>168</v>
      </c>
      <c r="D55" s="75">
        <v>1244000</v>
      </c>
      <c r="E55" s="63">
        <v>395760</v>
      </c>
    </row>
    <row r="56" spans="1:5" customFormat="1" ht="24" customHeight="1">
      <c r="A56" s="127"/>
      <c r="B56" s="79" t="s">
        <v>170</v>
      </c>
      <c r="C56" s="84" t="s">
        <v>168</v>
      </c>
      <c r="D56" s="78">
        <v>1252900</v>
      </c>
      <c r="E56" s="63">
        <v>1347860</v>
      </c>
    </row>
    <row r="57" spans="1:5" customFormat="1" ht="24" customHeight="1">
      <c r="A57" s="122" t="s">
        <v>171</v>
      </c>
      <c r="B57" s="122"/>
      <c r="C57" s="89"/>
      <c r="D57" s="64">
        <f>SUM(D52:D56)</f>
        <v>4860900</v>
      </c>
      <c r="E57" s="64">
        <f>SUM(E52:E56)</f>
        <v>3964620</v>
      </c>
    </row>
    <row r="58" spans="1:5" customFormat="1" ht="24" customHeight="1">
      <c r="A58" s="121" t="s">
        <v>3</v>
      </c>
      <c r="B58" s="57" t="s">
        <v>43</v>
      </c>
      <c r="C58" s="84" t="s">
        <v>2</v>
      </c>
      <c r="D58" s="62">
        <v>72300</v>
      </c>
      <c r="E58" s="75">
        <v>90300</v>
      </c>
    </row>
    <row r="59" spans="1:5" customFormat="1" ht="24" customHeight="1">
      <c r="A59" s="121"/>
      <c r="B59" s="57" t="s">
        <v>130</v>
      </c>
      <c r="C59" s="84"/>
      <c r="D59" s="71"/>
      <c r="E59" s="72"/>
    </row>
    <row r="60" spans="1:5" customFormat="1" ht="24" customHeight="1">
      <c r="A60" s="121"/>
      <c r="B60" s="58" t="s">
        <v>172</v>
      </c>
      <c r="C60" s="84" t="s">
        <v>44</v>
      </c>
      <c r="D60" s="62">
        <v>710000</v>
      </c>
      <c r="E60" s="22">
        <v>710000</v>
      </c>
    </row>
    <row r="61" spans="1:5" customFormat="1" ht="24" customHeight="1">
      <c r="A61" s="121"/>
      <c r="B61" s="70" t="s">
        <v>173</v>
      </c>
      <c r="C61" s="90" t="s">
        <v>44</v>
      </c>
      <c r="D61" s="62">
        <v>0</v>
      </c>
      <c r="E61" s="63">
        <v>30000</v>
      </c>
    </row>
    <row r="62" spans="1:5" customFormat="1" ht="24" customHeight="1">
      <c r="A62" s="122" t="s">
        <v>174</v>
      </c>
      <c r="B62" s="122"/>
      <c r="C62" s="89"/>
      <c r="D62" s="64">
        <f>SUM(D58:D61)</f>
        <v>782300</v>
      </c>
      <c r="E62" s="64">
        <f t="shared" ref="E62" si="3">SUM(E58:E61)</f>
        <v>830300</v>
      </c>
    </row>
    <row r="63" spans="1:5" customFormat="1" ht="24" customHeight="1">
      <c r="A63" s="121" t="s">
        <v>175</v>
      </c>
      <c r="B63" s="57" t="s">
        <v>43</v>
      </c>
      <c r="C63" s="84" t="s">
        <v>2</v>
      </c>
      <c r="D63" s="62">
        <v>133100</v>
      </c>
      <c r="E63" s="63">
        <v>68300</v>
      </c>
    </row>
    <row r="64" spans="1:5" customFormat="1" ht="24" customHeight="1">
      <c r="A64" s="121"/>
      <c r="B64" s="80" t="s">
        <v>130</v>
      </c>
      <c r="C64" s="91"/>
      <c r="D64" s="71"/>
      <c r="E64" s="72"/>
    </row>
    <row r="65" spans="1:5" customFormat="1" ht="24" customHeight="1">
      <c r="A65" s="121"/>
      <c r="B65" s="58" t="s">
        <v>45</v>
      </c>
      <c r="C65" s="84" t="s">
        <v>143</v>
      </c>
      <c r="D65" s="62">
        <v>2910012.2</v>
      </c>
      <c r="E65" s="63">
        <v>2365939.08</v>
      </c>
    </row>
    <row r="66" spans="1:5" customFormat="1" ht="24" customHeight="1">
      <c r="A66" s="121"/>
      <c r="B66" s="81" t="s">
        <v>176</v>
      </c>
      <c r="C66" s="84" t="s">
        <v>155</v>
      </c>
      <c r="D66" s="73">
        <v>30988400</v>
      </c>
      <c r="E66" s="63">
        <v>0</v>
      </c>
    </row>
    <row r="67" spans="1:5" customFormat="1" ht="24" customHeight="1">
      <c r="A67" s="121"/>
      <c r="B67" s="81" t="s">
        <v>177</v>
      </c>
      <c r="C67" s="84" t="s">
        <v>155</v>
      </c>
      <c r="D67" s="73">
        <v>26972802.559999999</v>
      </c>
      <c r="E67" s="95">
        <v>0</v>
      </c>
    </row>
    <row r="68" spans="1:5" customFormat="1" ht="24" customHeight="1">
      <c r="A68" s="122" t="s">
        <v>178</v>
      </c>
      <c r="B68" s="122"/>
      <c r="C68" s="86"/>
      <c r="D68" s="82">
        <f>SUM(D63:D67)</f>
        <v>61004314.760000005</v>
      </c>
      <c r="E68" s="82">
        <f t="shared" ref="E68" si="4">SUM(E63:E67)</f>
        <v>2434239.08</v>
      </c>
    </row>
    <row r="69" spans="1:5" customFormat="1" ht="24" customHeight="1">
      <c r="A69" s="123" t="s">
        <v>207</v>
      </c>
      <c r="B69" s="124"/>
      <c r="C69" s="117"/>
      <c r="D69" s="116">
        <f>D10+D12+D19+D21+D26+D47+D51+D57+D62+D68</f>
        <v>144909201.06</v>
      </c>
      <c r="E69" s="116">
        <f>E10+E12+E19+E21+E26+E47+E51+E57+E62+E68</f>
        <v>105869053.22</v>
      </c>
    </row>
  </sheetData>
  <autoFilter ref="A4:E69"/>
  <mergeCells count="24">
    <mergeCell ref="A1:D1"/>
    <mergeCell ref="A2:D2"/>
    <mergeCell ref="A10:B10"/>
    <mergeCell ref="A3:A4"/>
    <mergeCell ref="B3:B4"/>
    <mergeCell ref="A12:B12"/>
    <mergeCell ref="A13:A18"/>
    <mergeCell ref="A19:B19"/>
    <mergeCell ref="A21:B21"/>
    <mergeCell ref="C3:C4"/>
    <mergeCell ref="A5:A9"/>
    <mergeCell ref="A22:A25"/>
    <mergeCell ref="A26:B26"/>
    <mergeCell ref="A27:A46"/>
    <mergeCell ref="A47:B47"/>
    <mergeCell ref="A48:A50"/>
    <mergeCell ref="A63:A67"/>
    <mergeCell ref="A68:B68"/>
    <mergeCell ref="A69:B69"/>
    <mergeCell ref="A51:B51"/>
    <mergeCell ref="A52:A56"/>
    <mergeCell ref="A57:B57"/>
    <mergeCell ref="A58:A61"/>
    <mergeCell ref="A62:B62"/>
  </mergeCells>
  <phoneticPr fontId="4" type="noConversion"/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workbookViewId="0">
      <selection activeCell="H10" sqref="H10"/>
    </sheetView>
  </sheetViews>
  <sheetFormatPr defaultRowHeight="14"/>
  <cols>
    <col min="1" max="1" width="29.1796875" style="8" customWidth="1"/>
    <col min="2" max="2" width="15.90625" style="8" customWidth="1"/>
    <col min="3" max="3" width="13" style="8" customWidth="1"/>
    <col min="4" max="4" width="12.453125" style="8" customWidth="1"/>
    <col min="5" max="6" width="13.90625" style="8" bestFit="1" customWidth="1"/>
    <col min="7" max="7" width="12.7265625" style="8" bestFit="1" customWidth="1"/>
    <col min="8" max="8" width="13.1796875" style="8" customWidth="1"/>
    <col min="9" max="9" width="14.90625" style="8" customWidth="1"/>
    <col min="10" max="10" width="12.81640625" style="8" customWidth="1"/>
    <col min="11" max="11" width="13.26953125" style="8" customWidth="1"/>
    <col min="12" max="12" width="13.90625" style="8" bestFit="1" customWidth="1"/>
    <col min="13" max="16384" width="8.7265625" style="8"/>
  </cols>
  <sheetData>
    <row r="1" spans="1:12" ht="33" customHeight="1">
      <c r="A1" s="137" t="s">
        <v>183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>
      <c r="I2" s="9"/>
      <c r="K2" s="9"/>
      <c r="L2" s="9" t="s">
        <v>13</v>
      </c>
    </row>
    <row r="3" spans="1:12" ht="14" customHeight="1">
      <c r="A3" s="138" t="s">
        <v>46</v>
      </c>
      <c r="B3" s="138" t="s">
        <v>47</v>
      </c>
      <c r="C3" s="134" t="s">
        <v>184</v>
      </c>
      <c r="D3" s="134" t="s">
        <v>185</v>
      </c>
      <c r="E3" s="134" t="s">
        <v>186</v>
      </c>
      <c r="F3" s="134" t="s">
        <v>49</v>
      </c>
      <c r="G3" s="134" t="s">
        <v>48</v>
      </c>
      <c r="H3" s="134" t="s">
        <v>50</v>
      </c>
      <c r="I3" s="134" t="s">
        <v>51</v>
      </c>
      <c r="J3" s="136" t="s">
        <v>53</v>
      </c>
      <c r="K3" s="134" t="s">
        <v>52</v>
      </c>
      <c r="L3" s="134" t="s">
        <v>187</v>
      </c>
    </row>
    <row r="4" spans="1:12">
      <c r="A4" s="139"/>
      <c r="B4" s="139"/>
      <c r="C4" s="135"/>
      <c r="D4" s="135"/>
      <c r="E4" s="135"/>
      <c r="F4" s="135"/>
      <c r="G4" s="135"/>
      <c r="H4" s="135"/>
      <c r="I4" s="135"/>
      <c r="J4" s="136"/>
      <c r="K4" s="135"/>
      <c r="L4" s="135"/>
    </row>
    <row r="5" spans="1:12" ht="20.149999999999999" customHeight="1">
      <c r="A5" s="10" t="s">
        <v>54</v>
      </c>
      <c r="B5" s="11">
        <f>C5+D5+E5+F5+G5+H5+I5+J5+K5+L5</f>
        <v>60000</v>
      </c>
      <c r="C5" s="159"/>
      <c r="D5" s="160"/>
      <c r="E5" s="159"/>
      <c r="F5" s="159"/>
      <c r="G5" s="159"/>
      <c r="H5" s="161"/>
      <c r="I5" s="159"/>
      <c r="J5" s="159"/>
      <c r="K5" s="159">
        <v>24000</v>
      </c>
      <c r="L5" s="159">
        <v>36000</v>
      </c>
    </row>
    <row r="6" spans="1:12" ht="20.149999999999999" customHeight="1">
      <c r="A6" s="10" t="s">
        <v>55</v>
      </c>
      <c r="B6" s="11">
        <f>C6+D6+E6+F6+G6+H6+I6+J6+K6+L6</f>
        <v>107000</v>
      </c>
      <c r="C6" s="159">
        <v>15000</v>
      </c>
      <c r="D6" s="160">
        <v>2000</v>
      </c>
      <c r="E6" s="159">
        <v>25000</v>
      </c>
      <c r="F6" s="159">
        <v>5000</v>
      </c>
      <c r="G6" s="159">
        <v>7000</v>
      </c>
      <c r="H6" s="162">
        <v>5000</v>
      </c>
      <c r="I6" s="159">
        <v>20000</v>
      </c>
      <c r="J6" s="159">
        <v>27000</v>
      </c>
      <c r="K6" s="159"/>
      <c r="L6" s="159">
        <v>1000</v>
      </c>
    </row>
    <row r="7" spans="1:12" ht="20.149999999999999" customHeight="1">
      <c r="A7" s="10" t="s">
        <v>56</v>
      </c>
      <c r="B7" s="11">
        <f t="shared" ref="B7:B38" si="0">C7+D7+E7+F7+G7+H7+I7+J7+K7+L7</f>
        <v>80450</v>
      </c>
      <c r="C7" s="159">
        <v>1000</v>
      </c>
      <c r="D7" s="160">
        <v>4500</v>
      </c>
      <c r="E7" s="159">
        <v>52650</v>
      </c>
      <c r="F7" s="159">
        <v>7000</v>
      </c>
      <c r="G7" s="159">
        <v>8000</v>
      </c>
      <c r="H7" s="162">
        <v>2000</v>
      </c>
      <c r="I7" s="159"/>
      <c r="J7" s="159">
        <v>3000</v>
      </c>
      <c r="K7" s="159">
        <v>2000</v>
      </c>
      <c r="L7" s="159">
        <v>300</v>
      </c>
    </row>
    <row r="8" spans="1:12" ht="20.149999999999999" customHeight="1">
      <c r="A8" s="10" t="s">
        <v>57</v>
      </c>
      <c r="B8" s="11">
        <f t="shared" si="0"/>
        <v>60000</v>
      </c>
      <c r="C8" s="159"/>
      <c r="D8" s="160"/>
      <c r="E8" s="159"/>
      <c r="F8" s="159"/>
      <c r="G8" s="159">
        <v>60000</v>
      </c>
      <c r="H8" s="162"/>
      <c r="I8" s="159"/>
      <c r="J8" s="159"/>
      <c r="K8" s="159"/>
      <c r="L8" s="159"/>
    </row>
    <row r="9" spans="1:12" ht="20.149999999999999" customHeight="1">
      <c r="A9" s="10" t="s">
        <v>58</v>
      </c>
      <c r="B9" s="11">
        <f t="shared" si="0"/>
        <v>91000</v>
      </c>
      <c r="C9" s="159"/>
      <c r="D9" s="160"/>
      <c r="E9" s="159"/>
      <c r="F9" s="159">
        <v>88000</v>
      </c>
      <c r="G9" s="159">
        <v>3000</v>
      </c>
      <c r="H9" s="162"/>
      <c r="I9" s="159"/>
      <c r="J9" s="159"/>
      <c r="K9" s="159"/>
      <c r="L9" s="159"/>
    </row>
    <row r="10" spans="1:12" ht="20.149999999999999" customHeight="1">
      <c r="A10" s="10" t="s">
        <v>59</v>
      </c>
      <c r="B10" s="11">
        <f t="shared" si="0"/>
        <v>1000</v>
      </c>
      <c r="C10" s="159"/>
      <c r="D10" s="160"/>
      <c r="E10" s="159"/>
      <c r="F10" s="159"/>
      <c r="G10" s="159"/>
      <c r="H10" s="162"/>
      <c r="I10" s="159"/>
      <c r="J10" s="159"/>
      <c r="K10" s="159">
        <v>1000</v>
      </c>
      <c r="L10" s="159"/>
    </row>
    <row r="11" spans="1:12" ht="20.149999999999999" customHeight="1">
      <c r="A11" s="10" t="s">
        <v>60</v>
      </c>
      <c r="B11" s="11">
        <f t="shared" si="0"/>
        <v>4000</v>
      </c>
      <c r="C11" s="159"/>
      <c r="D11" s="160"/>
      <c r="E11" s="159"/>
      <c r="F11" s="159"/>
      <c r="G11" s="159"/>
      <c r="H11" s="162"/>
      <c r="I11" s="159"/>
      <c r="J11" s="159"/>
      <c r="K11" s="159">
        <v>4000</v>
      </c>
      <c r="L11" s="159"/>
    </row>
    <row r="12" spans="1:12" ht="20.149999999999999" customHeight="1">
      <c r="A12" s="10" t="s">
        <v>61</v>
      </c>
      <c r="B12" s="11">
        <f t="shared" si="0"/>
        <v>87300</v>
      </c>
      <c r="C12" s="159">
        <v>10000</v>
      </c>
      <c r="D12" s="160">
        <v>2000</v>
      </c>
      <c r="E12" s="159">
        <v>15000</v>
      </c>
      <c r="F12" s="159">
        <v>8000</v>
      </c>
      <c r="G12" s="159">
        <v>9000</v>
      </c>
      <c r="H12" s="162">
        <v>2000</v>
      </c>
      <c r="I12" s="159">
        <v>20000</v>
      </c>
      <c r="J12" s="159">
        <v>14400</v>
      </c>
      <c r="K12" s="159">
        <v>5000</v>
      </c>
      <c r="L12" s="159">
        <v>1900</v>
      </c>
    </row>
    <row r="13" spans="1:12" ht="20.149999999999999" customHeight="1">
      <c r="A13" s="10" t="s">
        <v>62</v>
      </c>
      <c r="B13" s="11">
        <f t="shared" si="0"/>
        <v>0</v>
      </c>
      <c r="C13" s="159"/>
      <c r="D13" s="160"/>
      <c r="E13" s="159"/>
      <c r="F13" s="159"/>
      <c r="G13" s="159"/>
      <c r="H13" s="162"/>
      <c r="I13" s="159"/>
      <c r="J13" s="159"/>
      <c r="K13" s="159"/>
      <c r="L13" s="159"/>
    </row>
    <row r="14" spans="1:12" ht="20.149999999999999" customHeight="1">
      <c r="A14" s="10" t="s">
        <v>63</v>
      </c>
      <c r="B14" s="11">
        <f t="shared" si="0"/>
        <v>0</v>
      </c>
      <c r="C14" s="159"/>
      <c r="D14" s="160"/>
      <c r="E14" s="159"/>
      <c r="F14" s="159"/>
      <c r="G14" s="159"/>
      <c r="H14" s="161"/>
      <c r="I14" s="159"/>
      <c r="J14" s="159"/>
      <c r="K14" s="159"/>
      <c r="L14" s="159"/>
    </row>
    <row r="15" spans="1:12" ht="20.149999999999999" customHeight="1">
      <c r="A15" s="10" t="s">
        <v>64</v>
      </c>
      <c r="B15" s="11">
        <f t="shared" si="0"/>
        <v>227300</v>
      </c>
      <c r="C15" s="159">
        <v>60000</v>
      </c>
      <c r="D15" s="160">
        <v>21000</v>
      </c>
      <c r="E15" s="159">
        <v>9000</v>
      </c>
      <c r="F15" s="159">
        <v>28000</v>
      </c>
      <c r="G15" s="159">
        <v>10000</v>
      </c>
      <c r="H15" s="162">
        <v>30000</v>
      </c>
      <c r="I15" s="159">
        <v>15000</v>
      </c>
      <c r="J15" s="159">
        <v>30000</v>
      </c>
      <c r="K15" s="159">
        <v>14300</v>
      </c>
      <c r="L15" s="159">
        <v>10000</v>
      </c>
    </row>
    <row r="16" spans="1:12" ht="20.149999999999999" customHeight="1">
      <c r="A16" s="10" t="s">
        <v>65</v>
      </c>
      <c r="B16" s="11">
        <f t="shared" si="0"/>
        <v>0</v>
      </c>
      <c r="C16" s="159"/>
      <c r="D16" s="160"/>
      <c r="E16" s="159"/>
      <c r="F16" s="159"/>
      <c r="G16" s="159"/>
      <c r="H16" s="162"/>
      <c r="I16" s="159"/>
      <c r="J16" s="159"/>
      <c r="K16" s="159"/>
      <c r="L16" s="159"/>
    </row>
    <row r="17" spans="1:12" ht="20.149999999999999" customHeight="1">
      <c r="A17" s="10" t="s">
        <v>66</v>
      </c>
      <c r="B17" s="11">
        <f t="shared" si="0"/>
        <v>18000</v>
      </c>
      <c r="C17" s="159"/>
      <c r="D17" s="160"/>
      <c r="E17" s="159"/>
      <c r="F17" s="159">
        <v>3000</v>
      </c>
      <c r="G17" s="159"/>
      <c r="H17" s="162"/>
      <c r="I17" s="159"/>
      <c r="J17" s="159"/>
      <c r="K17" s="159">
        <v>15000</v>
      </c>
      <c r="L17" s="159"/>
    </row>
    <row r="18" spans="1:12" ht="20.149999999999999" customHeight="1">
      <c r="A18" s="10" t="s">
        <v>67</v>
      </c>
      <c r="B18" s="11">
        <f t="shared" si="0"/>
        <v>0</v>
      </c>
      <c r="C18" s="159"/>
      <c r="D18" s="160"/>
      <c r="E18" s="159"/>
      <c r="F18" s="159"/>
      <c r="G18" s="159"/>
      <c r="H18" s="162"/>
      <c r="I18" s="159"/>
      <c r="J18" s="159"/>
      <c r="K18" s="159"/>
      <c r="L18" s="159"/>
    </row>
    <row r="19" spans="1:12" ht="20.149999999999999" customHeight="1">
      <c r="A19" s="10" t="s">
        <v>68</v>
      </c>
      <c r="B19" s="11">
        <f t="shared" si="0"/>
        <v>147000</v>
      </c>
      <c r="C19" s="159">
        <v>15000</v>
      </c>
      <c r="D19" s="160">
        <v>12000</v>
      </c>
      <c r="E19" s="159">
        <v>55000</v>
      </c>
      <c r="F19" s="159">
        <v>10000</v>
      </c>
      <c r="G19" s="159">
        <v>20000</v>
      </c>
      <c r="H19" s="162"/>
      <c r="I19" s="159">
        <v>30000</v>
      </c>
      <c r="J19" s="159">
        <v>5000</v>
      </c>
      <c r="K19" s="159"/>
      <c r="L19" s="159"/>
    </row>
    <row r="20" spans="1:12" ht="20.149999999999999" customHeight="1">
      <c r="A20" s="10" t="s">
        <v>69</v>
      </c>
      <c r="B20" s="11">
        <f t="shared" si="0"/>
        <v>21500</v>
      </c>
      <c r="C20" s="159">
        <v>5000</v>
      </c>
      <c r="D20" s="160"/>
      <c r="E20" s="159">
        <v>3500</v>
      </c>
      <c r="F20" s="159">
        <v>5000</v>
      </c>
      <c r="G20" s="159">
        <v>5000</v>
      </c>
      <c r="H20" s="162"/>
      <c r="I20" s="159"/>
      <c r="J20" s="159"/>
      <c r="K20" s="159">
        <v>3000</v>
      </c>
      <c r="L20" s="159"/>
    </row>
    <row r="21" spans="1:12" ht="20.149999999999999" customHeight="1">
      <c r="A21" s="10" t="s">
        <v>70</v>
      </c>
      <c r="B21" s="11">
        <f t="shared" si="0"/>
        <v>11500</v>
      </c>
      <c r="C21" s="159">
        <v>5000</v>
      </c>
      <c r="D21" s="160">
        <v>5000</v>
      </c>
      <c r="E21" s="159"/>
      <c r="F21" s="159"/>
      <c r="G21" s="159"/>
      <c r="H21" s="162"/>
      <c r="I21" s="159"/>
      <c r="J21" s="159">
        <v>1500</v>
      </c>
      <c r="K21" s="159"/>
      <c r="L21" s="159"/>
    </row>
    <row r="22" spans="1:12" ht="20.149999999999999" customHeight="1">
      <c r="A22" s="10" t="s">
        <v>71</v>
      </c>
      <c r="B22" s="11">
        <f t="shared" si="0"/>
        <v>48200</v>
      </c>
      <c r="C22" s="159"/>
      <c r="D22" s="160">
        <v>200</v>
      </c>
      <c r="E22" s="159"/>
      <c r="F22" s="159">
        <v>12000</v>
      </c>
      <c r="G22" s="159">
        <v>25000</v>
      </c>
      <c r="H22" s="162"/>
      <c r="I22" s="159"/>
      <c r="J22" s="159">
        <v>11000</v>
      </c>
      <c r="K22" s="159"/>
      <c r="L22" s="159"/>
    </row>
    <row r="23" spans="1:12" ht="20.149999999999999" customHeight="1">
      <c r="A23" s="10" t="s">
        <v>72</v>
      </c>
      <c r="B23" s="11">
        <f t="shared" si="0"/>
        <v>264400</v>
      </c>
      <c r="C23" s="159">
        <v>80000</v>
      </c>
      <c r="D23" s="160"/>
      <c r="E23" s="159">
        <v>15000</v>
      </c>
      <c r="F23" s="159">
        <v>28000</v>
      </c>
      <c r="G23" s="159">
        <v>25000</v>
      </c>
      <c r="H23" s="162">
        <v>6000</v>
      </c>
      <c r="I23" s="159">
        <v>15000</v>
      </c>
      <c r="J23" s="159">
        <v>75400</v>
      </c>
      <c r="K23" s="159">
        <v>20000</v>
      </c>
      <c r="L23" s="159"/>
    </row>
    <row r="24" spans="1:12" ht="20.149999999999999" customHeight="1">
      <c r="A24" s="10" t="s">
        <v>73</v>
      </c>
      <c r="B24" s="11">
        <f t="shared" si="0"/>
        <v>49000</v>
      </c>
      <c r="C24" s="159">
        <v>22000</v>
      </c>
      <c r="D24" s="160">
        <v>27000</v>
      </c>
      <c r="E24" s="159"/>
      <c r="F24" s="159"/>
      <c r="G24" s="159"/>
      <c r="H24" s="162"/>
      <c r="I24" s="159"/>
      <c r="J24" s="159"/>
      <c r="K24" s="159"/>
      <c r="L24" s="159"/>
    </row>
    <row r="25" spans="1:12" ht="20.149999999999999" customHeight="1">
      <c r="A25" s="10" t="s">
        <v>74</v>
      </c>
      <c r="B25" s="11">
        <f t="shared" si="0"/>
        <v>0</v>
      </c>
      <c r="C25" s="159"/>
      <c r="D25" s="160"/>
      <c r="E25" s="159"/>
      <c r="F25" s="159"/>
      <c r="G25" s="159"/>
      <c r="H25" s="162"/>
      <c r="I25" s="159"/>
      <c r="J25" s="159"/>
      <c r="K25" s="159"/>
      <c r="L25" s="159"/>
    </row>
    <row r="26" spans="1:12" ht="20.149999999999999" customHeight="1">
      <c r="A26" s="10" t="s">
        <v>75</v>
      </c>
      <c r="B26" s="11">
        <f t="shared" si="0"/>
        <v>154100</v>
      </c>
      <c r="C26" s="159">
        <v>25000</v>
      </c>
      <c r="D26" s="160"/>
      <c r="E26" s="75">
        <v>10000</v>
      </c>
      <c r="F26" s="159">
        <v>3000</v>
      </c>
      <c r="G26" s="159">
        <v>7000</v>
      </c>
      <c r="H26" s="162">
        <v>100000</v>
      </c>
      <c r="I26" s="159">
        <v>8000</v>
      </c>
      <c r="J26" s="159"/>
      <c r="K26" s="159"/>
      <c r="L26" s="159">
        <v>1100</v>
      </c>
    </row>
    <row r="27" spans="1:12" ht="20.149999999999999" customHeight="1">
      <c r="A27" s="10" t="s">
        <v>76</v>
      </c>
      <c r="B27" s="11">
        <f t="shared" si="0"/>
        <v>0</v>
      </c>
      <c r="C27" s="159"/>
      <c r="D27" s="160"/>
      <c r="E27" s="159"/>
      <c r="F27" s="159"/>
      <c r="G27" s="159"/>
      <c r="H27" s="162"/>
      <c r="I27" s="159"/>
      <c r="J27" s="159"/>
      <c r="K27" s="159"/>
      <c r="L27" s="159"/>
    </row>
    <row r="28" spans="1:12" ht="20.149999999999999" customHeight="1">
      <c r="A28" s="10" t="s">
        <v>77</v>
      </c>
      <c r="B28" s="11">
        <f t="shared" si="0"/>
        <v>105300</v>
      </c>
      <c r="C28" s="159">
        <v>30000</v>
      </c>
      <c r="D28" s="160">
        <v>2000</v>
      </c>
      <c r="E28" s="159">
        <v>15000</v>
      </c>
      <c r="F28" s="159">
        <v>5000</v>
      </c>
      <c r="G28" s="159">
        <v>5000</v>
      </c>
      <c r="H28" s="162">
        <v>10000</v>
      </c>
      <c r="I28" s="159">
        <v>15000</v>
      </c>
      <c r="J28" s="159">
        <v>3300</v>
      </c>
      <c r="K28" s="159">
        <v>2000</v>
      </c>
      <c r="L28" s="159">
        <v>18000</v>
      </c>
    </row>
    <row r="29" spans="1:12" ht="20.149999999999999" customHeight="1">
      <c r="A29" s="10" t="s">
        <v>78</v>
      </c>
      <c r="B29" s="11">
        <v>0</v>
      </c>
      <c r="C29" s="159"/>
      <c r="D29" s="160"/>
      <c r="E29" s="159"/>
      <c r="F29" s="159"/>
      <c r="G29" s="159"/>
      <c r="H29" s="162"/>
      <c r="I29" s="159"/>
      <c r="J29" s="159"/>
      <c r="K29" s="159"/>
      <c r="L29" s="159"/>
    </row>
    <row r="30" spans="1:12" ht="20.149999999999999" customHeight="1">
      <c r="A30" s="10" t="s">
        <v>79</v>
      </c>
      <c r="B30" s="11">
        <v>147000</v>
      </c>
      <c r="C30" s="159"/>
      <c r="D30" s="160"/>
      <c r="E30" s="159">
        <v>25000</v>
      </c>
      <c r="F30" s="159">
        <v>66000</v>
      </c>
      <c r="G30" s="159">
        <v>17000</v>
      </c>
      <c r="H30" s="162"/>
      <c r="I30" s="159"/>
      <c r="J30" s="159">
        <v>50000</v>
      </c>
      <c r="K30" s="159"/>
      <c r="L30" s="159"/>
    </row>
    <row r="31" spans="1:12" ht="20.149999999999999" customHeight="1">
      <c r="A31" s="10" t="s">
        <v>80</v>
      </c>
      <c r="B31" s="11">
        <v>0</v>
      </c>
      <c r="C31" s="159"/>
      <c r="D31" s="160"/>
      <c r="E31" s="159"/>
      <c r="F31" s="159"/>
      <c r="G31" s="159"/>
      <c r="H31" s="162"/>
      <c r="I31" s="159"/>
      <c r="J31" s="159"/>
      <c r="K31" s="159"/>
      <c r="L31" s="159"/>
    </row>
    <row r="32" spans="1:12" ht="20.149999999999999" customHeight="1">
      <c r="A32" s="10" t="s">
        <v>81</v>
      </c>
      <c r="B32" s="11">
        <f t="shared" si="0"/>
        <v>60000</v>
      </c>
      <c r="C32" s="159">
        <v>7000</v>
      </c>
      <c r="D32" s="160"/>
      <c r="E32" s="159">
        <v>10000</v>
      </c>
      <c r="F32" s="159">
        <v>10000</v>
      </c>
      <c r="G32" s="159">
        <v>7000</v>
      </c>
      <c r="H32" s="75"/>
      <c r="I32" s="159"/>
      <c r="J32" s="159">
        <v>26000</v>
      </c>
      <c r="K32" s="159"/>
      <c r="L32" s="75"/>
    </row>
    <row r="33" spans="1:12" ht="20.149999999999999" customHeight="1">
      <c r="A33" s="10" t="s">
        <v>82</v>
      </c>
      <c r="B33" s="11">
        <f t="shared" si="0"/>
        <v>11000</v>
      </c>
      <c r="C33" s="75"/>
      <c r="D33" s="75"/>
      <c r="E33" s="159">
        <v>1000</v>
      </c>
      <c r="F33" s="159"/>
      <c r="G33" s="159"/>
      <c r="H33" s="75"/>
      <c r="I33" s="159"/>
      <c r="J33" s="159">
        <v>10000</v>
      </c>
      <c r="K33" s="159"/>
      <c r="L33" s="75"/>
    </row>
    <row r="34" spans="1:12" ht="20.149999999999999" customHeight="1">
      <c r="A34" s="10" t="s">
        <v>83</v>
      </c>
      <c r="B34" s="11">
        <f t="shared" si="0"/>
        <v>0</v>
      </c>
      <c r="C34" s="159"/>
      <c r="D34" s="75"/>
      <c r="E34" s="159"/>
      <c r="F34" s="159"/>
      <c r="G34" s="159"/>
      <c r="H34" s="75"/>
      <c r="I34" s="159"/>
      <c r="J34" s="159"/>
      <c r="K34" s="159"/>
      <c r="L34" s="75"/>
    </row>
    <row r="35" spans="1:12" ht="20.149999999999999" customHeight="1">
      <c r="A35" s="10" t="s">
        <v>84</v>
      </c>
      <c r="B35" s="11">
        <f t="shared" si="0"/>
        <v>0</v>
      </c>
      <c r="C35" s="159"/>
      <c r="D35" s="75"/>
      <c r="E35" s="159"/>
      <c r="F35" s="159"/>
      <c r="G35" s="159"/>
      <c r="H35" s="75"/>
      <c r="I35" s="159"/>
      <c r="J35" s="159"/>
      <c r="K35" s="159"/>
      <c r="L35" s="75"/>
    </row>
    <row r="36" spans="1:12" ht="20.149999999999999" customHeight="1">
      <c r="A36" s="10" t="s">
        <v>85</v>
      </c>
      <c r="B36" s="11">
        <f t="shared" si="0"/>
        <v>0</v>
      </c>
      <c r="C36" s="159"/>
      <c r="D36" s="75"/>
      <c r="E36" s="159"/>
      <c r="F36" s="159"/>
      <c r="G36" s="159"/>
      <c r="H36" s="75"/>
      <c r="I36" s="159"/>
      <c r="J36" s="159"/>
      <c r="K36" s="159"/>
      <c r="L36" s="75"/>
    </row>
    <row r="37" spans="1:12" ht="20.149999999999999" customHeight="1">
      <c r="A37" s="10" t="s">
        <v>86</v>
      </c>
      <c r="B37" s="11">
        <f t="shared" si="0"/>
        <v>0</v>
      </c>
      <c r="C37" s="159"/>
      <c r="D37" s="75"/>
      <c r="E37" s="159"/>
      <c r="F37" s="159"/>
      <c r="G37" s="159"/>
      <c r="H37" s="75"/>
      <c r="I37" s="159"/>
      <c r="J37" s="159"/>
      <c r="K37" s="159"/>
      <c r="L37" s="75"/>
    </row>
    <row r="38" spans="1:12" ht="20.149999999999999" customHeight="1">
      <c r="A38" s="10" t="s">
        <v>87</v>
      </c>
      <c r="B38" s="11">
        <f t="shared" si="0"/>
        <v>0</v>
      </c>
      <c r="C38" s="163"/>
      <c r="D38" s="164"/>
      <c r="E38" s="165"/>
      <c r="F38" s="165"/>
      <c r="G38" s="166"/>
      <c r="H38" s="163"/>
      <c r="I38" s="165"/>
      <c r="J38" s="165"/>
      <c r="K38" s="165"/>
      <c r="L38" s="164"/>
    </row>
    <row r="39" spans="1:12" ht="20.149999999999999" customHeight="1">
      <c r="A39" s="17" t="s">
        <v>88</v>
      </c>
      <c r="B39" s="11">
        <f>C39+D39+G39+F39+H39+I39+K39+J39+L39+E39</f>
        <v>1766050</v>
      </c>
      <c r="C39" s="26">
        <f>SUM(C5:C38)</f>
        <v>275000</v>
      </c>
      <c r="D39" s="26">
        <f t="shared" ref="D39:K39" si="1">SUM(D5:D38)</f>
        <v>75700</v>
      </c>
      <c r="E39" s="26">
        <f>SUM(E5:E38)</f>
        <v>236150</v>
      </c>
      <c r="F39" s="26">
        <f>SUM(F5:F38)</f>
        <v>278000</v>
      </c>
      <c r="G39" s="26">
        <f t="shared" si="1"/>
        <v>208000</v>
      </c>
      <c r="H39" s="26">
        <f t="shared" si="1"/>
        <v>155000</v>
      </c>
      <c r="I39" s="26">
        <f t="shared" si="1"/>
        <v>123000</v>
      </c>
      <c r="J39" s="101">
        <f t="shared" si="1"/>
        <v>256600</v>
      </c>
      <c r="K39" s="26">
        <f t="shared" si="1"/>
        <v>90300</v>
      </c>
      <c r="L39" s="26">
        <f>SUM(L5:L38)</f>
        <v>68300</v>
      </c>
    </row>
    <row r="40" spans="1:12" ht="20.149999999999999" customHeight="1">
      <c r="A40" s="17" t="s">
        <v>188</v>
      </c>
      <c r="B40" s="18">
        <v>1857700</v>
      </c>
      <c r="C40" s="26">
        <v>275000</v>
      </c>
      <c r="D40" s="26">
        <v>82770</v>
      </c>
      <c r="E40" s="26">
        <v>241500</v>
      </c>
      <c r="F40" s="26">
        <v>280000</v>
      </c>
      <c r="G40" s="26">
        <v>208000</v>
      </c>
      <c r="H40" s="26">
        <v>155000</v>
      </c>
      <c r="I40" s="26">
        <v>151000</v>
      </c>
      <c r="J40" s="26">
        <v>340000</v>
      </c>
      <c r="K40" s="26">
        <v>72300</v>
      </c>
      <c r="L40" s="26">
        <v>133100</v>
      </c>
    </row>
    <row r="42" spans="1:1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</sheetData>
  <autoFilter ref="A4:L4"/>
  <mergeCells count="13">
    <mergeCell ref="I3:I4"/>
    <mergeCell ref="K3:K4"/>
    <mergeCell ref="J3:J4"/>
    <mergeCell ref="A1:L1"/>
    <mergeCell ref="A3:A4"/>
    <mergeCell ref="B3:B4"/>
    <mergeCell ref="C3:C4"/>
    <mergeCell ref="D3:D4"/>
    <mergeCell ref="G3:G4"/>
    <mergeCell ref="F3:F4"/>
    <mergeCell ref="H3:H4"/>
    <mergeCell ref="L3:L4"/>
    <mergeCell ref="E3:E4"/>
  </mergeCells>
  <phoneticPr fontId="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opLeftCell="A16" workbookViewId="0">
      <selection activeCell="E32" sqref="E32"/>
    </sheetView>
  </sheetViews>
  <sheetFormatPr defaultRowHeight="14"/>
  <cols>
    <col min="1" max="1" width="35.08984375" style="8" customWidth="1"/>
    <col min="2" max="2" width="16.08984375" style="8" bestFit="1" customWidth="1"/>
    <col min="3" max="3" width="17.08984375" style="8" customWidth="1"/>
    <col min="4" max="4" width="13.90625" style="8" bestFit="1" customWidth="1"/>
    <col min="5" max="5" width="14.36328125" style="8" customWidth="1"/>
    <col min="6" max="6" width="13.6328125" style="8" customWidth="1"/>
    <col min="7" max="7" width="16.08984375" style="8" bestFit="1" customWidth="1"/>
    <col min="8" max="10" width="16.08984375" style="8" customWidth="1"/>
    <col min="11" max="11" width="14.36328125" style="8" customWidth="1"/>
    <col min="12" max="12" width="16.6328125" style="8" customWidth="1"/>
    <col min="13" max="13" width="21.90625" style="8" customWidth="1"/>
    <col min="14" max="16384" width="8.7265625" style="8"/>
  </cols>
  <sheetData>
    <row r="1" spans="1:11" ht="32" customHeight="1">
      <c r="A1" s="144" t="s">
        <v>189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D2" s="4"/>
      <c r="K2" s="20" t="s">
        <v>13</v>
      </c>
    </row>
    <row r="3" spans="1:11" ht="20.149999999999999" customHeight="1">
      <c r="A3" s="145" t="s">
        <v>46</v>
      </c>
      <c r="B3" s="143" t="s">
        <v>89</v>
      </c>
      <c r="C3" s="143" t="s">
        <v>90</v>
      </c>
      <c r="D3" s="143" t="s">
        <v>190</v>
      </c>
      <c r="E3" s="143" t="s">
        <v>191</v>
      </c>
      <c r="F3" s="143" t="s">
        <v>192</v>
      </c>
      <c r="G3" s="140" t="s">
        <v>193</v>
      </c>
      <c r="H3" s="141" t="s">
        <v>167</v>
      </c>
      <c r="I3" s="141" t="s">
        <v>194</v>
      </c>
      <c r="J3" s="141" t="s">
        <v>170</v>
      </c>
      <c r="K3" s="141" t="s">
        <v>195</v>
      </c>
    </row>
    <row r="4" spans="1:11" ht="20.149999999999999" customHeight="1">
      <c r="A4" s="146"/>
      <c r="B4" s="143"/>
      <c r="C4" s="143"/>
      <c r="D4" s="143"/>
      <c r="E4" s="143"/>
      <c r="F4" s="143"/>
      <c r="G4" s="140"/>
      <c r="H4" s="142"/>
      <c r="I4" s="142"/>
      <c r="J4" s="142"/>
      <c r="K4" s="142"/>
    </row>
    <row r="5" spans="1:11" ht="22.5" customHeight="1">
      <c r="A5" s="27" t="s">
        <v>54</v>
      </c>
      <c r="B5" s="18">
        <f>SUM(C5:K5)</f>
        <v>1661950</v>
      </c>
      <c r="C5" s="102">
        <v>1300000</v>
      </c>
      <c r="D5" s="51">
        <v>140400</v>
      </c>
      <c r="E5" s="103"/>
      <c r="F5" s="13"/>
      <c r="G5" s="103"/>
      <c r="H5" s="15"/>
      <c r="I5" s="103"/>
      <c r="J5" s="104">
        <v>221550</v>
      </c>
      <c r="K5" s="15"/>
    </row>
    <row r="6" spans="1:11" ht="20.149999999999999" customHeight="1">
      <c r="A6" s="27" t="s">
        <v>55</v>
      </c>
      <c r="B6" s="18">
        <f t="shared" ref="B6:B40" si="0">SUM(C6:K6)</f>
        <v>68600</v>
      </c>
      <c r="C6" s="102">
        <v>40000</v>
      </c>
      <c r="D6" s="51">
        <v>600</v>
      </c>
      <c r="E6" s="103">
        <v>12000</v>
      </c>
      <c r="F6" s="103">
        <v>15000</v>
      </c>
      <c r="G6" s="103"/>
      <c r="H6" s="15"/>
      <c r="I6" s="103"/>
      <c r="J6" s="104">
        <v>1000</v>
      </c>
      <c r="K6" s="15"/>
    </row>
    <row r="7" spans="1:11" ht="20.149999999999999" customHeight="1">
      <c r="A7" s="27" t="s">
        <v>56</v>
      </c>
      <c r="B7" s="18">
        <f t="shared" si="0"/>
        <v>95360</v>
      </c>
      <c r="C7" s="102">
        <v>8000</v>
      </c>
      <c r="D7" s="103"/>
      <c r="E7" s="103"/>
      <c r="F7" s="13"/>
      <c r="G7" s="103"/>
      <c r="H7" s="15"/>
      <c r="I7" s="103"/>
      <c r="J7" s="104">
        <v>87360</v>
      </c>
      <c r="K7" s="15"/>
    </row>
    <row r="8" spans="1:11" ht="20.149999999999999" customHeight="1">
      <c r="A8" s="27" t="s">
        <v>57</v>
      </c>
      <c r="B8" s="18">
        <f t="shared" si="0"/>
        <v>0</v>
      </c>
      <c r="C8" s="102"/>
      <c r="D8" s="103"/>
      <c r="E8" s="103"/>
      <c r="F8" s="13"/>
      <c r="G8" s="103"/>
      <c r="H8" s="15"/>
      <c r="I8" s="103"/>
      <c r="J8" s="104"/>
      <c r="K8" s="15"/>
    </row>
    <row r="9" spans="1:11" ht="20.149999999999999" customHeight="1">
      <c r="A9" s="27" t="s">
        <v>58</v>
      </c>
      <c r="B9" s="18">
        <f t="shared" si="0"/>
        <v>0</v>
      </c>
      <c r="C9" s="102"/>
      <c r="D9" s="103"/>
      <c r="E9" s="103"/>
      <c r="F9" s="13"/>
      <c r="G9" s="103"/>
      <c r="H9" s="15"/>
      <c r="I9" s="103"/>
      <c r="J9" s="104"/>
      <c r="K9" s="15"/>
    </row>
    <row r="10" spans="1:11" ht="20.149999999999999" customHeight="1">
      <c r="A10" s="27" t="s">
        <v>59</v>
      </c>
      <c r="B10" s="18">
        <f t="shared" si="0"/>
        <v>0</v>
      </c>
      <c r="C10" s="102"/>
      <c r="D10" s="103"/>
      <c r="E10" s="103"/>
      <c r="F10" s="13"/>
      <c r="G10" s="103"/>
      <c r="H10" s="21"/>
      <c r="I10" s="103"/>
      <c r="J10" s="104"/>
      <c r="K10" s="21"/>
    </row>
    <row r="11" spans="1:11" ht="20.149999999999999" customHeight="1">
      <c r="A11" s="27" t="s">
        <v>60</v>
      </c>
      <c r="B11" s="18">
        <f t="shared" si="0"/>
        <v>140000</v>
      </c>
      <c r="C11" s="102"/>
      <c r="D11" s="103"/>
      <c r="E11" s="103"/>
      <c r="F11" s="13"/>
      <c r="G11" s="103"/>
      <c r="H11" s="15"/>
      <c r="I11" s="103">
        <v>140000</v>
      </c>
      <c r="J11" s="104"/>
      <c r="K11" s="15"/>
    </row>
    <row r="12" spans="1:11" ht="20.149999999999999" customHeight="1">
      <c r="A12" s="27" t="s">
        <v>61</v>
      </c>
      <c r="B12" s="18">
        <f t="shared" si="0"/>
        <v>238260</v>
      </c>
      <c r="C12" s="102">
        <v>1500</v>
      </c>
      <c r="D12" s="103"/>
      <c r="E12" s="103"/>
      <c r="F12" s="13"/>
      <c r="G12" s="103"/>
      <c r="H12" s="15"/>
      <c r="I12" s="103">
        <v>236760</v>
      </c>
      <c r="J12" s="104"/>
      <c r="K12" s="15"/>
    </row>
    <row r="13" spans="1:11" ht="20.149999999999999" customHeight="1">
      <c r="A13" s="27" t="s">
        <v>62</v>
      </c>
      <c r="B13" s="18">
        <f t="shared" si="0"/>
        <v>0</v>
      </c>
      <c r="C13" s="102"/>
      <c r="D13" s="103"/>
      <c r="E13" s="103"/>
      <c r="F13" s="13"/>
      <c r="G13" s="103"/>
      <c r="H13" s="15"/>
      <c r="I13" s="103"/>
      <c r="J13" s="104"/>
      <c r="K13" s="15"/>
    </row>
    <row r="14" spans="1:11" ht="20.149999999999999" customHeight="1">
      <c r="A14" s="27" t="s">
        <v>63</v>
      </c>
      <c r="B14" s="18">
        <f t="shared" si="0"/>
        <v>0</v>
      </c>
      <c r="C14" s="102"/>
      <c r="D14" s="103"/>
      <c r="E14" s="103"/>
      <c r="F14" s="13"/>
      <c r="G14" s="103"/>
      <c r="H14" s="21"/>
      <c r="I14" s="103"/>
      <c r="J14" s="104"/>
      <c r="K14" s="21"/>
    </row>
    <row r="15" spans="1:11" ht="20.149999999999999" customHeight="1">
      <c r="A15" s="27" t="s">
        <v>64</v>
      </c>
      <c r="B15" s="18">
        <f t="shared" si="0"/>
        <v>95000</v>
      </c>
      <c r="C15" s="102">
        <v>30000</v>
      </c>
      <c r="D15" s="103"/>
      <c r="E15" s="103"/>
      <c r="F15" s="13"/>
      <c r="G15" s="103">
        <v>15000</v>
      </c>
      <c r="H15" s="15"/>
      <c r="I15" s="103"/>
      <c r="J15" s="104">
        <v>50000</v>
      </c>
      <c r="K15" s="15"/>
    </row>
    <row r="16" spans="1:11" ht="20.149999999999999" customHeight="1">
      <c r="A16" s="27" t="s">
        <v>65</v>
      </c>
      <c r="B16" s="18">
        <f t="shared" si="0"/>
        <v>0</v>
      </c>
      <c r="C16" s="102"/>
      <c r="D16" s="103"/>
      <c r="E16" s="103"/>
      <c r="F16" s="13"/>
      <c r="G16" s="103"/>
      <c r="H16" s="15"/>
      <c r="I16" s="103"/>
      <c r="J16" s="104"/>
      <c r="K16" s="15"/>
    </row>
    <row r="17" spans="1:11" ht="20.149999999999999" customHeight="1">
      <c r="A17" s="27" t="s">
        <v>196</v>
      </c>
      <c r="B17" s="18">
        <f t="shared" si="0"/>
        <v>21000</v>
      </c>
      <c r="C17" s="102"/>
      <c r="D17" s="103"/>
      <c r="E17" s="103">
        <v>2000</v>
      </c>
      <c r="F17" s="13"/>
      <c r="G17" s="103"/>
      <c r="H17" s="15"/>
      <c r="I17" s="103">
        <v>19000</v>
      </c>
      <c r="J17" s="104"/>
      <c r="K17" s="15"/>
    </row>
    <row r="18" spans="1:11" ht="20.149999999999999" customHeight="1">
      <c r="A18" s="27" t="s">
        <v>67</v>
      </c>
      <c r="B18" s="18">
        <f t="shared" si="0"/>
        <v>0</v>
      </c>
      <c r="C18" s="102"/>
      <c r="D18" s="103"/>
      <c r="E18" s="103"/>
      <c r="F18" s="13"/>
      <c r="G18" s="103"/>
      <c r="H18" s="15"/>
      <c r="I18" s="103"/>
      <c r="J18" s="104"/>
      <c r="K18" s="15"/>
    </row>
    <row r="19" spans="1:11" ht="20.149999999999999" customHeight="1">
      <c r="A19" s="27" t="s">
        <v>68</v>
      </c>
      <c r="B19" s="18">
        <f t="shared" si="0"/>
        <v>84750</v>
      </c>
      <c r="C19" s="102">
        <v>10000</v>
      </c>
      <c r="D19" s="103"/>
      <c r="E19" s="103"/>
      <c r="F19" s="13"/>
      <c r="G19" s="103"/>
      <c r="H19" s="15"/>
      <c r="I19" s="103"/>
      <c r="J19" s="104">
        <v>44750</v>
      </c>
      <c r="K19" s="15">
        <v>30000</v>
      </c>
    </row>
    <row r="20" spans="1:11" ht="20.149999999999999" customHeight="1">
      <c r="A20" s="27" t="s">
        <v>69</v>
      </c>
      <c r="B20" s="18">
        <f t="shared" si="0"/>
        <v>0</v>
      </c>
      <c r="C20" s="102"/>
      <c r="D20" s="103"/>
      <c r="E20" s="103"/>
      <c r="F20" s="13"/>
      <c r="G20" s="103"/>
      <c r="H20" s="15"/>
      <c r="I20" s="103"/>
      <c r="J20" s="104"/>
      <c r="K20" s="15"/>
    </row>
    <row r="21" spans="1:11" ht="20.149999999999999" customHeight="1">
      <c r="A21" s="27" t="s">
        <v>70</v>
      </c>
      <c r="B21" s="18">
        <f t="shared" si="0"/>
        <v>0</v>
      </c>
      <c r="C21" s="102"/>
      <c r="D21" s="103"/>
      <c r="E21" s="103"/>
      <c r="F21" s="13"/>
      <c r="G21" s="103"/>
      <c r="H21" s="15"/>
      <c r="I21" s="103"/>
      <c r="J21" s="104"/>
      <c r="K21" s="15"/>
    </row>
    <row r="22" spans="1:11" ht="20.149999999999999" customHeight="1">
      <c r="A22" s="27" t="s">
        <v>71</v>
      </c>
      <c r="B22" s="18">
        <f t="shared" si="0"/>
        <v>50000</v>
      </c>
      <c r="C22" s="102">
        <v>30000</v>
      </c>
      <c r="D22" s="103"/>
      <c r="E22" s="103"/>
      <c r="F22" s="13"/>
      <c r="G22" s="103"/>
      <c r="H22" s="15"/>
      <c r="I22" s="103"/>
      <c r="J22" s="104">
        <v>20000</v>
      </c>
      <c r="K22" s="15"/>
    </row>
    <row r="23" spans="1:11" ht="20.149999999999999" customHeight="1">
      <c r="A23" s="27" t="s">
        <v>72</v>
      </c>
      <c r="B23" s="18">
        <f t="shared" si="0"/>
        <v>973000</v>
      </c>
      <c r="C23" s="102">
        <v>80000</v>
      </c>
      <c r="D23" s="103"/>
      <c r="E23" s="103"/>
      <c r="F23" s="23"/>
      <c r="G23" s="103">
        <v>260000</v>
      </c>
      <c r="H23" s="15"/>
      <c r="I23" s="103"/>
      <c r="J23" s="104">
        <v>613000</v>
      </c>
      <c r="K23" s="15">
        <v>20000</v>
      </c>
    </row>
    <row r="24" spans="1:11" ht="20.149999999999999" customHeight="1">
      <c r="A24" s="27" t="s">
        <v>73</v>
      </c>
      <c r="B24" s="18">
        <f t="shared" si="0"/>
        <v>299200</v>
      </c>
      <c r="C24" s="102"/>
      <c r="D24" s="103"/>
      <c r="E24" s="103"/>
      <c r="F24" s="13"/>
      <c r="G24" s="103"/>
      <c r="H24" s="15"/>
      <c r="I24" s="103"/>
      <c r="J24" s="104">
        <v>299200</v>
      </c>
      <c r="K24" s="15"/>
    </row>
    <row r="25" spans="1:11" ht="20.149999999999999" customHeight="1">
      <c r="A25" s="27" t="s">
        <v>74</v>
      </c>
      <c r="B25" s="18">
        <f t="shared" si="0"/>
        <v>0</v>
      </c>
      <c r="C25" s="102"/>
      <c r="D25" s="103"/>
      <c r="E25" s="103"/>
      <c r="F25" s="13"/>
      <c r="G25" s="103"/>
      <c r="H25" s="15"/>
      <c r="I25" s="103"/>
      <c r="J25" s="104"/>
      <c r="K25" s="15"/>
    </row>
    <row r="26" spans="1:11" ht="20.149999999999999" customHeight="1">
      <c r="A26" s="27" t="s">
        <v>75</v>
      </c>
      <c r="B26" s="18">
        <f t="shared" si="0"/>
        <v>6000</v>
      </c>
      <c r="C26" s="102">
        <v>6000</v>
      </c>
      <c r="D26" s="103"/>
      <c r="E26" s="103"/>
      <c r="F26" s="13"/>
      <c r="G26" s="103"/>
      <c r="H26" s="21"/>
      <c r="I26" s="103"/>
      <c r="J26" s="104"/>
      <c r="K26" s="21"/>
    </row>
    <row r="27" spans="1:11" ht="20.149999999999999" customHeight="1">
      <c r="A27" s="27" t="s">
        <v>76</v>
      </c>
      <c r="B27" s="18">
        <f t="shared" si="0"/>
        <v>0</v>
      </c>
      <c r="C27" s="102"/>
      <c r="D27" s="103"/>
      <c r="E27" s="103"/>
      <c r="F27" s="13"/>
      <c r="G27" s="103"/>
      <c r="H27" s="15"/>
      <c r="I27" s="103"/>
      <c r="J27" s="104"/>
      <c r="K27" s="15"/>
    </row>
    <row r="28" spans="1:11" ht="20.149999999999999" customHeight="1">
      <c r="A28" s="27" t="s">
        <v>77</v>
      </c>
      <c r="B28" s="18">
        <f t="shared" si="0"/>
        <v>4000</v>
      </c>
      <c r="C28" s="102">
        <v>4000</v>
      </c>
      <c r="D28" s="103"/>
      <c r="E28" s="103"/>
      <c r="F28" s="13"/>
      <c r="G28" s="103"/>
      <c r="H28" s="15"/>
      <c r="I28" s="103"/>
      <c r="J28" s="104"/>
      <c r="K28" s="15"/>
    </row>
    <row r="29" spans="1:11" ht="20.149999999999999" customHeight="1">
      <c r="A29" s="27" t="s">
        <v>78</v>
      </c>
      <c r="B29" s="18">
        <f t="shared" si="0"/>
        <v>11000</v>
      </c>
      <c r="C29" s="102"/>
      <c r="D29" s="103"/>
      <c r="E29" s="103"/>
      <c r="F29" s="13"/>
      <c r="G29" s="103"/>
      <c r="H29" s="15"/>
      <c r="I29" s="103"/>
      <c r="J29" s="104">
        <v>11000</v>
      </c>
      <c r="K29" s="15"/>
    </row>
    <row r="30" spans="1:11" ht="20.149999999999999" customHeight="1">
      <c r="A30" s="27" t="s">
        <v>79</v>
      </c>
      <c r="B30" s="18">
        <f t="shared" si="0"/>
        <v>1812000</v>
      </c>
      <c r="C30" s="102">
        <v>5000</v>
      </c>
      <c r="D30" s="51">
        <v>22000</v>
      </c>
      <c r="E30" s="103"/>
      <c r="F30" s="13"/>
      <c r="G30" s="103">
        <v>1095000</v>
      </c>
      <c r="H30" s="15"/>
      <c r="I30" s="103"/>
      <c r="J30" s="104"/>
      <c r="K30" s="15">
        <v>690000</v>
      </c>
    </row>
    <row r="31" spans="1:11" ht="20.149999999999999" customHeight="1">
      <c r="A31" s="27" t="s">
        <v>80</v>
      </c>
      <c r="B31" s="18">
        <f t="shared" si="0"/>
        <v>0</v>
      </c>
      <c r="C31" s="102"/>
      <c r="D31" s="103"/>
      <c r="E31" s="103"/>
      <c r="F31" s="13"/>
      <c r="G31" s="103"/>
      <c r="H31" s="15"/>
      <c r="I31" s="103"/>
      <c r="J31" s="104"/>
      <c r="K31" s="15"/>
    </row>
    <row r="32" spans="1:11" ht="20.149999999999999" customHeight="1">
      <c r="A32" s="27" t="s">
        <v>81</v>
      </c>
      <c r="B32" s="18">
        <f t="shared" si="0"/>
        <v>20000</v>
      </c>
      <c r="C32" s="102">
        <v>20000</v>
      </c>
      <c r="D32" s="103"/>
      <c r="E32" s="103"/>
      <c r="F32" s="13"/>
      <c r="G32" s="103"/>
      <c r="H32" s="15"/>
      <c r="I32" s="103"/>
      <c r="J32" s="104"/>
      <c r="K32" s="15"/>
    </row>
    <row r="33" spans="1:11" ht="20.149999999999999" customHeight="1">
      <c r="A33" s="27" t="s">
        <v>82</v>
      </c>
      <c r="B33" s="18">
        <f t="shared" si="0"/>
        <v>0</v>
      </c>
      <c r="C33" s="102"/>
      <c r="D33" s="103"/>
      <c r="E33" s="103"/>
      <c r="F33" s="13"/>
      <c r="G33" s="103"/>
      <c r="H33" s="15"/>
      <c r="I33" s="103"/>
      <c r="J33" s="104"/>
      <c r="K33" s="15"/>
    </row>
    <row r="34" spans="1:11" ht="20.149999999999999" customHeight="1">
      <c r="A34" s="27" t="s">
        <v>83</v>
      </c>
      <c r="B34" s="18">
        <f t="shared" si="0"/>
        <v>0</v>
      </c>
      <c r="C34" s="102"/>
      <c r="D34" s="103"/>
      <c r="E34" s="103"/>
      <c r="F34" s="13"/>
      <c r="G34" s="103"/>
      <c r="H34" s="15"/>
      <c r="I34" s="103"/>
      <c r="J34" s="104"/>
      <c r="K34" s="15"/>
    </row>
    <row r="35" spans="1:11" ht="20.149999999999999" customHeight="1">
      <c r="A35" s="27" t="s">
        <v>84</v>
      </c>
      <c r="B35" s="18">
        <f t="shared" si="0"/>
        <v>0</v>
      </c>
      <c r="C35" s="102"/>
      <c r="D35" s="103"/>
      <c r="E35" s="103"/>
      <c r="F35" s="13"/>
      <c r="G35" s="103"/>
      <c r="H35" s="15"/>
      <c r="I35" s="103"/>
      <c r="J35" s="104"/>
      <c r="K35" s="15"/>
    </row>
    <row r="36" spans="1:11" ht="20.149999999999999" customHeight="1">
      <c r="A36" s="27" t="s">
        <v>85</v>
      </c>
      <c r="B36" s="18">
        <f t="shared" si="0"/>
        <v>70000</v>
      </c>
      <c r="C36" s="102">
        <v>70000</v>
      </c>
      <c r="D36" s="103"/>
      <c r="E36" s="103"/>
      <c r="F36" s="13"/>
      <c r="G36" s="103"/>
      <c r="H36" s="15"/>
      <c r="I36" s="105"/>
      <c r="J36" s="104"/>
      <c r="K36" s="15"/>
    </row>
    <row r="37" spans="1:11" ht="20.149999999999999" customHeight="1">
      <c r="A37" s="27" t="s">
        <v>86</v>
      </c>
      <c r="B37" s="18">
        <f t="shared" si="0"/>
        <v>80000</v>
      </c>
      <c r="C37" s="102">
        <v>80000</v>
      </c>
      <c r="D37" s="13"/>
      <c r="E37" s="13"/>
      <c r="F37" s="13"/>
      <c r="G37" s="103"/>
      <c r="H37" s="15"/>
      <c r="I37" s="103"/>
      <c r="J37" s="104"/>
      <c r="K37" s="15"/>
    </row>
    <row r="38" spans="1:11" ht="20.149999999999999" customHeight="1">
      <c r="A38" s="27" t="s">
        <v>87</v>
      </c>
      <c r="B38" s="18">
        <f t="shared" si="0"/>
        <v>1964400</v>
      </c>
      <c r="C38" s="15"/>
      <c r="D38" s="13"/>
      <c r="E38" s="13"/>
      <c r="F38" s="13"/>
      <c r="G38" s="15"/>
      <c r="H38" s="103">
        <v>1964400</v>
      </c>
      <c r="I38" s="103"/>
      <c r="J38" s="104"/>
      <c r="K38" s="15"/>
    </row>
    <row r="39" spans="1:11" ht="20.149999999999999" customHeight="1">
      <c r="A39" s="28" t="s">
        <v>91</v>
      </c>
      <c r="B39" s="18">
        <f t="shared" si="0"/>
        <v>7694520</v>
      </c>
      <c r="C39" s="18">
        <f>SUM(C5:C38)</f>
        <v>1684500</v>
      </c>
      <c r="D39" s="18">
        <f t="shared" ref="D39:K39" si="1">SUM(D5:D38)</f>
        <v>163000</v>
      </c>
      <c r="E39" s="18">
        <f t="shared" si="1"/>
        <v>14000</v>
      </c>
      <c r="F39" s="18">
        <f t="shared" si="1"/>
        <v>15000</v>
      </c>
      <c r="G39" s="18">
        <f t="shared" si="1"/>
        <v>1370000</v>
      </c>
      <c r="H39" s="18">
        <f t="shared" si="1"/>
        <v>1964400</v>
      </c>
      <c r="I39" s="18">
        <f t="shared" si="1"/>
        <v>395760</v>
      </c>
      <c r="J39" s="18">
        <f t="shared" si="1"/>
        <v>1347860</v>
      </c>
      <c r="K39" s="18">
        <f t="shared" si="1"/>
        <v>740000</v>
      </c>
    </row>
    <row r="40" spans="1:11" ht="20.149999999999999" customHeight="1">
      <c r="A40" s="28" t="s">
        <v>197</v>
      </c>
      <c r="B40" s="18">
        <f t="shared" si="0"/>
        <v>7020300</v>
      </c>
      <c r="C40" s="18">
        <v>779500</v>
      </c>
      <c r="D40" s="18">
        <v>177900</v>
      </c>
      <c r="E40" s="18">
        <v>62000</v>
      </c>
      <c r="F40" s="18">
        <v>20000</v>
      </c>
      <c r="G40" s="18">
        <v>750000</v>
      </c>
      <c r="H40" s="18">
        <v>2024000</v>
      </c>
      <c r="I40" s="18">
        <v>1244000</v>
      </c>
      <c r="J40" s="18">
        <v>1252900</v>
      </c>
      <c r="K40" s="18">
        <v>710000</v>
      </c>
    </row>
  </sheetData>
  <mergeCells count="12">
    <mergeCell ref="G3:G4"/>
    <mergeCell ref="H3:H4"/>
    <mergeCell ref="E3:E4"/>
    <mergeCell ref="A1:K1"/>
    <mergeCell ref="I3:I4"/>
    <mergeCell ref="J3:J4"/>
    <mergeCell ref="K3:K4"/>
    <mergeCell ref="F3:F4"/>
    <mergeCell ref="A3:A4"/>
    <mergeCell ref="B3:B4"/>
    <mergeCell ref="D3:D4"/>
    <mergeCell ref="C3:C4"/>
  </mergeCells>
  <phoneticPr fontId="5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"/>
  <sheetViews>
    <sheetView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N34" sqref="N34"/>
    </sheetView>
  </sheetViews>
  <sheetFormatPr defaultRowHeight="14"/>
  <cols>
    <col min="1" max="1" width="29.6328125" style="8" customWidth="1"/>
    <col min="2" max="2" width="15.6328125" style="8" customWidth="1"/>
    <col min="3" max="3" width="12.26953125" style="8" customWidth="1"/>
    <col min="4" max="4" width="14.08984375" style="8" customWidth="1"/>
    <col min="5" max="5" width="13.6328125" style="8" customWidth="1"/>
    <col min="6" max="6" width="12.08984375" style="8" customWidth="1"/>
    <col min="7" max="7" width="13.90625" style="8" customWidth="1"/>
    <col min="8" max="8" width="11.7265625" style="8" customWidth="1"/>
    <col min="9" max="9" width="12.453125" style="8" customWidth="1"/>
    <col min="10" max="10" width="12.81640625" style="8" customWidth="1"/>
    <col min="11" max="11" width="12.6328125" style="8" customWidth="1"/>
    <col min="12" max="12" width="12.90625" style="8" customWidth="1"/>
    <col min="13" max="13" width="16.90625" style="8" customWidth="1"/>
    <col min="14" max="14" width="14.7265625" style="8" customWidth="1"/>
    <col min="15" max="15" width="15" style="8" customWidth="1"/>
    <col min="16" max="16" width="16.26953125" style="8" customWidth="1"/>
    <col min="17" max="17" width="15.54296875" style="8" customWidth="1"/>
    <col min="18" max="18" width="13" style="8" customWidth="1"/>
    <col min="19" max="16384" width="8.7265625" style="8"/>
  </cols>
  <sheetData>
    <row r="1" spans="1:18" ht="30" customHeight="1">
      <c r="A1" s="149" t="s">
        <v>198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8" ht="18" customHeight="1">
      <c r="J2" s="31"/>
      <c r="R2" s="32" t="s">
        <v>13</v>
      </c>
    </row>
    <row r="3" spans="1:18" ht="15" customHeight="1">
      <c r="A3" s="152" t="s">
        <v>46</v>
      </c>
      <c r="B3" s="154" t="s">
        <v>92</v>
      </c>
      <c r="C3" s="150" t="s">
        <v>199</v>
      </c>
      <c r="D3" s="156" t="s">
        <v>200</v>
      </c>
      <c r="E3" s="151" t="s">
        <v>93</v>
      </c>
      <c r="F3" s="151" t="s">
        <v>6</v>
      </c>
      <c r="G3" s="151" t="s">
        <v>7</v>
      </c>
      <c r="H3" s="151" t="s">
        <v>8</v>
      </c>
      <c r="I3" s="151" t="s">
        <v>9</v>
      </c>
      <c r="J3" s="151" t="s">
        <v>1</v>
      </c>
      <c r="K3" s="151" t="s">
        <v>94</v>
      </c>
      <c r="L3" s="141" t="s">
        <v>201</v>
      </c>
      <c r="M3" s="141" t="s">
        <v>202</v>
      </c>
      <c r="N3" s="143" t="s">
        <v>11</v>
      </c>
      <c r="O3" s="141" t="s">
        <v>203</v>
      </c>
      <c r="P3" s="147" t="s">
        <v>95</v>
      </c>
      <c r="Q3" s="147" t="s">
        <v>96</v>
      </c>
      <c r="R3" s="147" t="s">
        <v>97</v>
      </c>
    </row>
    <row r="4" spans="1:18" ht="15" customHeight="1">
      <c r="A4" s="153"/>
      <c r="B4" s="155"/>
      <c r="C4" s="150"/>
      <c r="D4" s="157"/>
      <c r="E4" s="151"/>
      <c r="F4" s="151"/>
      <c r="G4" s="151"/>
      <c r="H4" s="151"/>
      <c r="I4" s="151"/>
      <c r="J4" s="151"/>
      <c r="K4" s="151"/>
      <c r="L4" s="142"/>
      <c r="M4" s="142"/>
      <c r="N4" s="143"/>
      <c r="O4" s="142"/>
      <c r="P4" s="148"/>
      <c r="Q4" s="148"/>
      <c r="R4" s="148"/>
    </row>
    <row r="5" spans="1:18" ht="20.149999999999999" customHeight="1">
      <c r="A5" s="10" t="s">
        <v>54</v>
      </c>
      <c r="B5" s="33">
        <f>SUM(C5:O5)</f>
        <v>130620</v>
      </c>
      <c r="C5" s="15"/>
      <c r="D5" s="100"/>
      <c r="E5" s="103"/>
      <c r="F5" s="106">
        <v>41820</v>
      </c>
      <c r="G5" s="107">
        <v>28800</v>
      </c>
      <c r="H5" s="103"/>
      <c r="I5" s="103"/>
      <c r="J5" s="100">
        <v>60000</v>
      </c>
      <c r="K5" s="99"/>
      <c r="L5" s="158"/>
      <c r="M5" s="158"/>
      <c r="N5" s="100"/>
      <c r="O5" s="168"/>
      <c r="P5" s="169"/>
      <c r="Q5" s="161">
        <v>28800</v>
      </c>
      <c r="R5" s="162">
        <v>843099</v>
      </c>
    </row>
    <row r="6" spans="1:18" ht="20.149999999999999" customHeight="1">
      <c r="A6" s="10" t="s">
        <v>55</v>
      </c>
      <c r="B6" s="33">
        <f t="shared" ref="B6:B38" si="0">SUM(C6:O6)</f>
        <v>13800</v>
      </c>
      <c r="C6" s="15"/>
      <c r="D6" s="100"/>
      <c r="E6" s="105">
        <v>500</v>
      </c>
      <c r="F6" s="106">
        <v>800</v>
      </c>
      <c r="G6" s="107">
        <v>500</v>
      </c>
      <c r="H6" s="103">
        <v>5000</v>
      </c>
      <c r="I6" s="103">
        <v>1000</v>
      </c>
      <c r="J6" s="100">
        <v>6000</v>
      </c>
      <c r="K6" s="99"/>
      <c r="L6" s="158"/>
      <c r="M6" s="158"/>
      <c r="N6" s="100"/>
      <c r="O6" s="168"/>
      <c r="P6" s="170">
        <v>1500</v>
      </c>
      <c r="Q6" s="170">
        <v>2000</v>
      </c>
      <c r="R6" s="162"/>
    </row>
    <row r="7" spans="1:18" ht="20.149999999999999" customHeight="1">
      <c r="A7" s="10" t="s">
        <v>56</v>
      </c>
      <c r="B7" s="33">
        <f t="shared" si="0"/>
        <v>13500</v>
      </c>
      <c r="C7" s="15"/>
      <c r="D7" s="100"/>
      <c r="E7" s="105"/>
      <c r="F7" s="106">
        <v>500</v>
      </c>
      <c r="G7" s="107"/>
      <c r="H7" s="103"/>
      <c r="I7" s="103">
        <v>1000</v>
      </c>
      <c r="J7" s="100">
        <v>2000</v>
      </c>
      <c r="K7" s="99"/>
      <c r="L7" s="158"/>
      <c r="M7" s="158"/>
      <c r="N7" s="100">
        <v>10000</v>
      </c>
      <c r="O7" s="168"/>
      <c r="P7" s="170"/>
      <c r="Q7" s="170">
        <v>1000</v>
      </c>
      <c r="R7" s="162"/>
    </row>
    <row r="8" spans="1:18" ht="20.149999999999999" customHeight="1">
      <c r="A8" s="10" t="s">
        <v>57</v>
      </c>
      <c r="B8" s="33">
        <f t="shared" si="0"/>
        <v>0</v>
      </c>
      <c r="C8" s="15"/>
      <c r="D8" s="100"/>
      <c r="E8" s="105"/>
      <c r="F8" s="106"/>
      <c r="G8" s="107"/>
      <c r="H8" s="103"/>
      <c r="I8" s="103"/>
      <c r="J8" s="100"/>
      <c r="K8" s="99"/>
      <c r="L8" s="158"/>
      <c r="M8" s="158"/>
      <c r="N8" s="100"/>
      <c r="O8" s="168"/>
      <c r="P8" s="161"/>
      <c r="Q8" s="161"/>
      <c r="R8" s="162"/>
    </row>
    <row r="9" spans="1:18" ht="20.149999999999999" customHeight="1">
      <c r="A9" s="10" t="s">
        <v>58</v>
      </c>
      <c r="B9" s="33">
        <f t="shared" si="0"/>
        <v>0</v>
      </c>
      <c r="C9" s="15"/>
      <c r="D9" s="100"/>
      <c r="E9" s="105"/>
      <c r="F9" s="106"/>
      <c r="G9" s="107"/>
      <c r="H9" s="103"/>
      <c r="I9" s="103"/>
      <c r="J9" s="100"/>
      <c r="K9" s="99"/>
      <c r="L9" s="158"/>
      <c r="M9" s="158"/>
      <c r="N9" s="100"/>
      <c r="O9" s="168"/>
      <c r="P9" s="161"/>
      <c r="Q9" s="161"/>
      <c r="R9" s="162"/>
    </row>
    <row r="10" spans="1:18" ht="20.149999999999999" customHeight="1">
      <c r="A10" s="10" t="s">
        <v>59</v>
      </c>
      <c r="B10" s="33">
        <f t="shared" si="0"/>
        <v>1201000</v>
      </c>
      <c r="C10" s="21"/>
      <c r="D10" s="100"/>
      <c r="E10" s="105"/>
      <c r="F10" s="106"/>
      <c r="G10" s="107"/>
      <c r="H10" s="103"/>
      <c r="I10" s="103">
        <v>50000</v>
      </c>
      <c r="J10" s="100">
        <v>1000</v>
      </c>
      <c r="K10" s="99">
        <v>120000</v>
      </c>
      <c r="L10" s="171"/>
      <c r="M10" s="172">
        <v>1000000</v>
      </c>
      <c r="N10" s="100"/>
      <c r="O10" s="168">
        <v>30000</v>
      </c>
      <c r="P10" s="170">
        <v>150000</v>
      </c>
      <c r="Q10" s="161"/>
      <c r="R10" s="173">
        <v>25000</v>
      </c>
    </row>
    <row r="11" spans="1:18" ht="20.149999999999999" customHeight="1">
      <c r="A11" s="10" t="s">
        <v>60</v>
      </c>
      <c r="B11" s="33">
        <f t="shared" si="0"/>
        <v>17592500</v>
      </c>
      <c r="C11" s="15"/>
      <c r="D11" s="100"/>
      <c r="E11" s="105"/>
      <c r="F11" s="106"/>
      <c r="G11" s="107"/>
      <c r="H11" s="103"/>
      <c r="I11" s="103">
        <v>257500</v>
      </c>
      <c r="J11" s="100">
        <v>5000</v>
      </c>
      <c r="K11" s="99">
        <v>280000</v>
      </c>
      <c r="L11" s="158"/>
      <c r="M11" s="172">
        <v>17000000</v>
      </c>
      <c r="N11" s="100"/>
      <c r="O11" s="168">
        <v>50000</v>
      </c>
      <c r="P11" s="161">
        <v>2060000</v>
      </c>
      <c r="Q11" s="161"/>
      <c r="R11" s="162">
        <v>11200</v>
      </c>
    </row>
    <row r="12" spans="1:18" ht="20.149999999999999" customHeight="1">
      <c r="A12" s="10" t="s">
        <v>61</v>
      </c>
      <c r="B12" s="33">
        <f t="shared" si="0"/>
        <v>15500</v>
      </c>
      <c r="C12" s="15"/>
      <c r="D12" s="100"/>
      <c r="E12" s="105">
        <v>4000</v>
      </c>
      <c r="F12" s="106">
        <v>2400</v>
      </c>
      <c r="G12" s="107">
        <v>1200</v>
      </c>
      <c r="H12" s="105">
        <v>2000</v>
      </c>
      <c r="I12" s="103">
        <v>3000</v>
      </c>
      <c r="J12" s="100">
        <v>2400</v>
      </c>
      <c r="K12" s="99"/>
      <c r="L12" s="158"/>
      <c r="M12" s="158"/>
      <c r="N12" s="100">
        <v>500</v>
      </c>
      <c r="O12" s="168"/>
      <c r="P12" s="161">
        <v>2500</v>
      </c>
      <c r="Q12" s="161">
        <v>2200</v>
      </c>
      <c r="R12" s="174">
        <v>4800</v>
      </c>
    </row>
    <row r="13" spans="1:18" ht="20.149999999999999" customHeight="1">
      <c r="A13" s="10" t="s">
        <v>62</v>
      </c>
      <c r="B13" s="33">
        <f t="shared" si="0"/>
        <v>3264000</v>
      </c>
      <c r="C13" s="15"/>
      <c r="D13" s="100"/>
      <c r="E13" s="105"/>
      <c r="F13" s="106"/>
      <c r="G13" s="107">
        <v>3264000</v>
      </c>
      <c r="H13" s="103"/>
      <c r="I13" s="103"/>
      <c r="J13" s="100"/>
      <c r="K13" s="99"/>
      <c r="L13" s="158"/>
      <c r="M13" s="158"/>
      <c r="N13" s="100"/>
      <c r="O13" s="168"/>
      <c r="P13" s="170">
        <v>800000</v>
      </c>
      <c r="Q13" s="161">
        <v>1200000</v>
      </c>
      <c r="R13" s="162"/>
    </row>
    <row r="14" spans="1:18" ht="20.149999999999999" customHeight="1">
      <c r="A14" s="10" t="s">
        <v>63</v>
      </c>
      <c r="B14" s="33">
        <f t="shared" si="0"/>
        <v>7435939.0800000001</v>
      </c>
      <c r="C14" s="21"/>
      <c r="D14" s="100">
        <v>5180000</v>
      </c>
      <c r="E14" s="105"/>
      <c r="F14" s="106"/>
      <c r="G14" s="107"/>
      <c r="H14" s="103"/>
      <c r="I14" s="103"/>
      <c r="J14" s="100"/>
      <c r="K14" s="99" t="s">
        <v>204</v>
      </c>
      <c r="L14" s="158"/>
      <c r="M14" s="158"/>
      <c r="N14" s="100"/>
      <c r="O14" s="168">
        <f>1310000*0.5+1600939.08</f>
        <v>2255939.08</v>
      </c>
      <c r="P14" s="161"/>
      <c r="Q14" s="161"/>
      <c r="R14" s="173"/>
    </row>
    <row r="15" spans="1:18" ht="20.149999999999999" customHeight="1">
      <c r="A15" s="10" t="s">
        <v>64</v>
      </c>
      <c r="B15" s="33">
        <f t="shared" si="0"/>
        <v>0</v>
      </c>
      <c r="C15" s="15"/>
      <c r="D15" s="15"/>
      <c r="E15" s="105"/>
      <c r="F15" s="106"/>
      <c r="G15" s="107"/>
      <c r="H15" s="103"/>
      <c r="I15" s="103"/>
      <c r="J15" s="100"/>
      <c r="K15" s="99"/>
      <c r="L15" s="158"/>
      <c r="M15" s="158"/>
      <c r="N15" s="100"/>
      <c r="O15" s="168"/>
      <c r="P15" s="161"/>
      <c r="Q15" s="161"/>
      <c r="R15" s="162"/>
    </row>
    <row r="16" spans="1:18" ht="20.149999999999999" customHeight="1">
      <c r="A16" s="10" t="s">
        <v>65</v>
      </c>
      <c r="B16" s="33">
        <f t="shared" si="0"/>
        <v>0</v>
      </c>
      <c r="C16" s="15"/>
      <c r="D16" s="15"/>
      <c r="E16" s="105"/>
      <c r="F16" s="106"/>
      <c r="G16" s="107"/>
      <c r="H16" s="103"/>
      <c r="I16" s="103"/>
      <c r="J16" s="100"/>
      <c r="K16" s="99"/>
      <c r="L16" s="158"/>
      <c r="M16" s="158"/>
      <c r="N16" s="100"/>
      <c r="O16" s="168"/>
      <c r="P16" s="161"/>
      <c r="Q16" s="161"/>
      <c r="R16" s="162"/>
    </row>
    <row r="17" spans="1:18" ht="20.149999999999999" customHeight="1">
      <c r="A17" s="10" t="s">
        <v>66</v>
      </c>
      <c r="B17" s="33">
        <f t="shared" si="0"/>
        <v>2914610</v>
      </c>
      <c r="C17" s="15"/>
      <c r="D17" s="15"/>
      <c r="E17" s="108">
        <v>1709000</v>
      </c>
      <c r="F17" s="106">
        <v>28000</v>
      </c>
      <c r="G17" s="76">
        <v>792610</v>
      </c>
      <c r="H17" s="103"/>
      <c r="I17" s="103">
        <v>150000</v>
      </c>
      <c r="J17" s="100"/>
      <c r="K17" s="99">
        <v>20000</v>
      </c>
      <c r="L17" s="158"/>
      <c r="M17" s="158"/>
      <c r="N17" s="100">
        <v>215000</v>
      </c>
      <c r="O17" s="168"/>
      <c r="P17" s="161">
        <v>497400</v>
      </c>
      <c r="Q17" s="161">
        <v>787000</v>
      </c>
      <c r="R17" s="162">
        <v>12000</v>
      </c>
    </row>
    <row r="18" spans="1:18" ht="20.149999999999999" customHeight="1">
      <c r="A18" s="10" t="s">
        <v>67</v>
      </c>
      <c r="B18" s="33">
        <f t="shared" si="0"/>
        <v>0</v>
      </c>
      <c r="C18" s="15"/>
      <c r="D18" s="15"/>
      <c r="E18" s="105"/>
      <c r="F18" s="106"/>
      <c r="G18" s="107"/>
      <c r="H18" s="103"/>
      <c r="I18" s="103"/>
      <c r="J18" s="100"/>
      <c r="K18" s="99"/>
      <c r="L18" s="158"/>
      <c r="M18" s="158"/>
      <c r="N18" s="100"/>
      <c r="O18" s="168"/>
      <c r="P18" s="161"/>
      <c r="Q18" s="161"/>
      <c r="R18" s="162"/>
    </row>
    <row r="19" spans="1:18" ht="20.149999999999999" customHeight="1">
      <c r="A19" s="10" t="s">
        <v>68</v>
      </c>
      <c r="B19" s="33">
        <f t="shared" si="0"/>
        <v>0</v>
      </c>
      <c r="C19" s="15"/>
      <c r="D19" s="15"/>
      <c r="E19" s="105"/>
      <c r="F19" s="106"/>
      <c r="G19" s="107"/>
      <c r="H19" s="103"/>
      <c r="I19" s="103"/>
      <c r="J19" s="100"/>
      <c r="K19" s="99"/>
      <c r="L19" s="158"/>
      <c r="M19" s="158"/>
      <c r="N19" s="100"/>
      <c r="O19" s="168"/>
      <c r="P19" s="161"/>
      <c r="Q19" s="161"/>
      <c r="R19" s="162"/>
    </row>
    <row r="20" spans="1:18" ht="20.149999999999999" customHeight="1">
      <c r="A20" s="10" t="s">
        <v>69</v>
      </c>
      <c r="B20" s="33">
        <f t="shared" si="0"/>
        <v>26100</v>
      </c>
      <c r="C20" s="15"/>
      <c r="D20" s="15"/>
      <c r="E20" s="105">
        <v>5000</v>
      </c>
      <c r="F20" s="106"/>
      <c r="G20" s="107">
        <v>2000</v>
      </c>
      <c r="H20" s="103"/>
      <c r="I20" s="103">
        <v>1500</v>
      </c>
      <c r="J20" s="100">
        <v>2600</v>
      </c>
      <c r="K20" s="99"/>
      <c r="L20" s="158"/>
      <c r="M20" s="158"/>
      <c r="N20" s="100">
        <v>15000</v>
      </c>
      <c r="O20" s="168"/>
      <c r="P20" s="161"/>
      <c r="Q20" s="170">
        <v>4000</v>
      </c>
      <c r="R20" s="162"/>
    </row>
    <row r="21" spans="1:18" ht="20.149999999999999" customHeight="1">
      <c r="A21" s="10" t="s">
        <v>70</v>
      </c>
      <c r="B21" s="33">
        <f t="shared" si="0"/>
        <v>2000</v>
      </c>
      <c r="C21" s="15"/>
      <c r="D21" s="15"/>
      <c r="E21" s="105"/>
      <c r="F21" s="106"/>
      <c r="G21" s="107"/>
      <c r="H21" s="103"/>
      <c r="I21" s="103"/>
      <c r="J21" s="100">
        <v>2000</v>
      </c>
      <c r="K21" s="99"/>
      <c r="L21" s="158"/>
      <c r="M21" s="158"/>
      <c r="N21" s="100"/>
      <c r="O21" s="168"/>
      <c r="P21" s="161"/>
      <c r="Q21" s="161"/>
      <c r="R21" s="162"/>
    </row>
    <row r="22" spans="1:18" ht="20.149999999999999" customHeight="1">
      <c r="A22" s="10" t="s">
        <v>71</v>
      </c>
      <c r="B22" s="33">
        <f t="shared" si="0"/>
        <v>572350</v>
      </c>
      <c r="C22" s="15"/>
      <c r="D22" s="15"/>
      <c r="E22" s="105">
        <v>250000</v>
      </c>
      <c r="F22" s="106"/>
      <c r="G22" s="107"/>
      <c r="H22" s="103"/>
      <c r="I22" s="103">
        <v>30000</v>
      </c>
      <c r="J22" s="100">
        <v>6500</v>
      </c>
      <c r="K22" s="99">
        <v>45000</v>
      </c>
      <c r="L22" s="158"/>
      <c r="M22" s="158"/>
      <c r="N22" s="100">
        <v>240850</v>
      </c>
      <c r="O22" s="168"/>
      <c r="P22" s="170">
        <v>100000</v>
      </c>
      <c r="Q22" s="161">
        <v>197000</v>
      </c>
      <c r="R22" s="174">
        <v>9400</v>
      </c>
    </row>
    <row r="23" spans="1:18" ht="20.149999999999999" customHeight="1">
      <c r="A23" s="10" t="s">
        <v>72</v>
      </c>
      <c r="B23" s="33">
        <f t="shared" si="0"/>
        <v>133000</v>
      </c>
      <c r="C23" s="15">
        <v>130000</v>
      </c>
      <c r="D23" s="15"/>
      <c r="E23" s="105"/>
      <c r="F23" s="106"/>
      <c r="G23" s="107"/>
      <c r="H23" s="109">
        <v>1000</v>
      </c>
      <c r="I23" s="103"/>
      <c r="J23" s="100">
        <v>2000</v>
      </c>
      <c r="K23" s="99"/>
      <c r="L23" s="158"/>
      <c r="M23" s="158"/>
      <c r="N23" s="100"/>
      <c r="O23" s="168"/>
      <c r="P23" s="161"/>
      <c r="Q23" s="161"/>
      <c r="R23" s="162"/>
    </row>
    <row r="24" spans="1:18" ht="20.149999999999999" customHeight="1">
      <c r="A24" s="10" t="s">
        <v>73</v>
      </c>
      <c r="B24" s="33">
        <f t="shared" si="0"/>
        <v>1744126</v>
      </c>
      <c r="C24" s="15"/>
      <c r="D24" s="15"/>
      <c r="E24" s="105"/>
      <c r="F24" s="106">
        <v>37910</v>
      </c>
      <c r="G24" s="107"/>
      <c r="H24" s="109"/>
      <c r="I24" s="103">
        <v>20000</v>
      </c>
      <c r="J24" s="100"/>
      <c r="K24" s="99"/>
      <c r="L24" s="158"/>
      <c r="M24" s="158"/>
      <c r="N24" s="100">
        <v>1656216</v>
      </c>
      <c r="O24" s="168">
        <v>30000</v>
      </c>
      <c r="P24" s="161"/>
      <c r="Q24" s="161">
        <v>35700</v>
      </c>
      <c r="R24" s="162"/>
    </row>
    <row r="25" spans="1:18" ht="20.149999999999999" customHeight="1">
      <c r="A25" s="10" t="s">
        <v>74</v>
      </c>
      <c r="B25" s="33">
        <f t="shared" si="0"/>
        <v>0</v>
      </c>
      <c r="C25" s="15"/>
      <c r="D25" s="15"/>
      <c r="E25" s="105"/>
      <c r="F25" s="106"/>
      <c r="G25" s="107"/>
      <c r="H25" s="109"/>
      <c r="I25" s="103"/>
      <c r="J25" s="100"/>
      <c r="K25" s="99"/>
      <c r="L25" s="158"/>
      <c r="M25" s="158"/>
      <c r="N25" s="100"/>
      <c r="O25" s="168"/>
      <c r="P25" s="161"/>
      <c r="Q25" s="161"/>
      <c r="R25" s="162"/>
    </row>
    <row r="26" spans="1:18" ht="20.149999999999999" customHeight="1">
      <c r="A26" s="10" t="s">
        <v>75</v>
      </c>
      <c r="B26" s="33">
        <f t="shared" si="0"/>
        <v>7500</v>
      </c>
      <c r="C26" s="15"/>
      <c r="D26" s="15"/>
      <c r="E26" s="105">
        <v>2000</v>
      </c>
      <c r="F26" s="106">
        <v>500</v>
      </c>
      <c r="G26" s="107">
        <v>1000</v>
      </c>
      <c r="H26" s="109"/>
      <c r="I26" s="103">
        <v>1000</v>
      </c>
      <c r="J26" s="100"/>
      <c r="K26" s="99"/>
      <c r="L26" s="158"/>
      <c r="M26" s="158"/>
      <c r="N26" s="100">
        <v>3000</v>
      </c>
      <c r="O26" s="168"/>
      <c r="P26" s="170">
        <v>1000</v>
      </c>
      <c r="Q26" s="161">
        <v>1000</v>
      </c>
      <c r="R26" s="174">
        <v>10000</v>
      </c>
    </row>
    <row r="27" spans="1:18" ht="20.149999999999999" customHeight="1">
      <c r="A27" s="10" t="s">
        <v>76</v>
      </c>
      <c r="B27" s="33">
        <f t="shared" si="0"/>
        <v>179800</v>
      </c>
      <c r="C27" s="15">
        <v>179800</v>
      </c>
      <c r="D27" s="15"/>
      <c r="E27" s="105"/>
      <c r="F27" s="106"/>
      <c r="G27" s="107"/>
      <c r="H27" s="110"/>
      <c r="I27" s="103"/>
      <c r="J27" s="100"/>
      <c r="K27" s="99"/>
      <c r="L27" s="158"/>
      <c r="M27" s="158"/>
      <c r="N27" s="100"/>
      <c r="O27" s="168"/>
      <c r="P27" s="161"/>
      <c r="Q27" s="161"/>
      <c r="R27" s="162"/>
    </row>
    <row r="28" spans="1:18" ht="20.149999999999999" customHeight="1">
      <c r="A28" s="10" t="s">
        <v>77</v>
      </c>
      <c r="B28" s="33">
        <f t="shared" si="0"/>
        <v>31300</v>
      </c>
      <c r="C28" s="15">
        <v>20000</v>
      </c>
      <c r="D28" s="15"/>
      <c r="E28" s="105">
        <v>800</v>
      </c>
      <c r="F28" s="106">
        <v>500</v>
      </c>
      <c r="G28" s="107">
        <v>500</v>
      </c>
      <c r="H28" s="109">
        <v>3000</v>
      </c>
      <c r="I28" s="103">
        <v>1500</v>
      </c>
      <c r="J28" s="100">
        <v>2000</v>
      </c>
      <c r="K28" s="99"/>
      <c r="L28" s="158"/>
      <c r="M28" s="158"/>
      <c r="N28" s="100">
        <v>3000</v>
      </c>
      <c r="O28" s="168"/>
      <c r="P28" s="170">
        <v>500</v>
      </c>
      <c r="Q28" s="170">
        <v>1000</v>
      </c>
      <c r="R28" s="173"/>
    </row>
    <row r="29" spans="1:18" ht="20.149999999999999" customHeight="1">
      <c r="A29" s="10" t="s">
        <v>78</v>
      </c>
      <c r="B29" s="33">
        <f t="shared" si="0"/>
        <v>0</v>
      </c>
      <c r="C29" s="15"/>
      <c r="D29" s="15"/>
      <c r="E29" s="105"/>
      <c r="F29" s="106"/>
      <c r="G29" s="107"/>
      <c r="H29" s="103"/>
      <c r="I29" s="103"/>
      <c r="J29" s="100"/>
      <c r="K29" s="99"/>
      <c r="L29" s="158"/>
      <c r="M29" s="158"/>
      <c r="N29" s="100"/>
      <c r="O29" s="168"/>
      <c r="P29" s="161"/>
      <c r="Q29" s="161"/>
      <c r="R29" s="162"/>
    </row>
    <row r="30" spans="1:18" ht="20.149999999999999" customHeight="1">
      <c r="A30" s="10" t="s">
        <v>79</v>
      </c>
      <c r="B30" s="33">
        <f t="shared" si="0"/>
        <v>3000</v>
      </c>
      <c r="C30" s="15"/>
      <c r="D30" s="15"/>
      <c r="E30" s="105"/>
      <c r="F30" s="106"/>
      <c r="G30" s="107"/>
      <c r="H30" s="103"/>
      <c r="I30" s="103"/>
      <c r="J30" s="100">
        <v>3000</v>
      </c>
      <c r="K30" s="99"/>
      <c r="L30" s="158"/>
      <c r="M30" s="158"/>
      <c r="N30" s="100"/>
      <c r="O30" s="168"/>
      <c r="P30" s="161"/>
      <c r="Q30" s="161"/>
      <c r="R30" s="162"/>
    </row>
    <row r="31" spans="1:18" ht="20.149999999999999" customHeight="1">
      <c r="A31" s="10" t="s">
        <v>80</v>
      </c>
      <c r="B31" s="33">
        <f t="shared" si="0"/>
        <v>0</v>
      </c>
      <c r="C31" s="15"/>
      <c r="D31" s="15"/>
      <c r="E31" s="105"/>
      <c r="F31" s="106"/>
      <c r="G31" s="107"/>
      <c r="H31" s="110"/>
      <c r="I31" s="103"/>
      <c r="J31" s="100"/>
      <c r="K31" s="99"/>
      <c r="L31" s="16"/>
      <c r="M31" s="16"/>
      <c r="N31" s="100"/>
      <c r="O31" s="168"/>
      <c r="P31" s="111"/>
      <c r="Q31" s="111"/>
      <c r="R31" s="175"/>
    </row>
    <row r="32" spans="1:18" ht="20.149999999999999" customHeight="1">
      <c r="A32" s="10" t="s">
        <v>81</v>
      </c>
      <c r="B32" s="33">
        <f t="shared" si="0"/>
        <v>36000</v>
      </c>
      <c r="C32" s="15"/>
      <c r="D32" s="15"/>
      <c r="E32" s="105">
        <v>5000</v>
      </c>
      <c r="F32" s="106">
        <v>5000</v>
      </c>
      <c r="G32" s="107"/>
      <c r="H32" s="103">
        <v>8000</v>
      </c>
      <c r="I32" s="103">
        <v>8000</v>
      </c>
      <c r="J32" s="100">
        <v>10000</v>
      </c>
      <c r="K32" s="99"/>
      <c r="L32" s="16"/>
      <c r="M32" s="16"/>
      <c r="N32" s="100"/>
      <c r="O32" s="168"/>
      <c r="P32" s="111"/>
      <c r="Q32" s="170">
        <v>5000</v>
      </c>
      <c r="R32" s="175"/>
    </row>
    <row r="33" spans="1:18" ht="20.149999999999999" customHeight="1">
      <c r="A33" s="10" t="s">
        <v>82</v>
      </c>
      <c r="B33" s="33">
        <f t="shared" si="0"/>
        <v>237650</v>
      </c>
      <c r="C33" s="15"/>
      <c r="D33" s="15"/>
      <c r="E33" s="105">
        <v>15200</v>
      </c>
      <c r="F33" s="106">
        <v>45000</v>
      </c>
      <c r="G33" s="107"/>
      <c r="H33" s="103">
        <v>6000</v>
      </c>
      <c r="I33" s="103"/>
      <c r="J33" s="100"/>
      <c r="K33" s="99">
        <v>171450</v>
      </c>
      <c r="L33" s="16"/>
      <c r="M33" s="16"/>
      <c r="N33" s="100"/>
      <c r="O33" s="168"/>
      <c r="P33" s="111"/>
      <c r="Q33" s="111"/>
      <c r="R33" s="175"/>
    </row>
    <row r="34" spans="1:18" ht="20.149999999999999" customHeight="1">
      <c r="A34" s="10" t="s">
        <v>83</v>
      </c>
      <c r="B34" s="33">
        <f t="shared" si="0"/>
        <v>287360</v>
      </c>
      <c r="C34" s="15"/>
      <c r="D34" s="15"/>
      <c r="E34" s="103"/>
      <c r="F34" s="106"/>
      <c r="G34" s="107"/>
      <c r="H34" s="103"/>
      <c r="I34" s="103"/>
      <c r="J34" s="100"/>
      <c r="K34" s="99"/>
      <c r="L34" s="16"/>
      <c r="M34" s="16"/>
      <c r="N34" s="100">
        <v>287360</v>
      </c>
      <c r="O34" s="168"/>
      <c r="P34" s="111"/>
      <c r="Q34" s="111"/>
      <c r="R34" s="175"/>
    </row>
    <row r="35" spans="1:18" ht="20.149999999999999" customHeight="1">
      <c r="A35" s="10" t="s">
        <v>84</v>
      </c>
      <c r="B35" s="33">
        <f t="shared" si="0"/>
        <v>0</v>
      </c>
      <c r="C35" s="24"/>
      <c r="D35" s="24"/>
      <c r="E35" s="103"/>
      <c r="F35" s="106"/>
      <c r="G35" s="107"/>
      <c r="H35" s="103"/>
      <c r="I35" s="103"/>
      <c r="J35" s="100"/>
      <c r="K35" s="99"/>
      <c r="L35" s="16"/>
      <c r="M35" s="16"/>
      <c r="N35" s="100"/>
      <c r="O35" s="168"/>
      <c r="P35" s="111"/>
      <c r="Q35" s="111"/>
      <c r="R35" s="175"/>
    </row>
    <row r="36" spans="1:18" ht="20.149999999999999" customHeight="1">
      <c r="A36" s="10" t="s">
        <v>85</v>
      </c>
      <c r="B36" s="33">
        <f t="shared" si="0"/>
        <v>20000</v>
      </c>
      <c r="C36" s="15"/>
      <c r="D36" s="15"/>
      <c r="E36" s="103"/>
      <c r="F36" s="106"/>
      <c r="G36" s="107"/>
      <c r="H36" s="103"/>
      <c r="I36" s="103"/>
      <c r="J36" s="100">
        <v>20000</v>
      </c>
      <c r="K36" s="99"/>
      <c r="L36" s="16"/>
      <c r="M36" s="16"/>
      <c r="N36" s="100"/>
      <c r="O36" s="168"/>
      <c r="P36" s="111"/>
      <c r="Q36" s="111"/>
      <c r="R36" s="175"/>
    </row>
    <row r="37" spans="1:18" ht="20.149999999999999" customHeight="1">
      <c r="A37" s="10" t="s">
        <v>86</v>
      </c>
      <c r="B37" s="33">
        <f t="shared" si="0"/>
        <v>0</v>
      </c>
      <c r="C37" s="15"/>
      <c r="D37" s="15"/>
      <c r="E37" s="103"/>
      <c r="F37" s="106"/>
      <c r="G37" s="107"/>
      <c r="H37" s="103"/>
      <c r="I37" s="103"/>
      <c r="J37" s="100"/>
      <c r="K37" s="99"/>
      <c r="L37" s="16"/>
      <c r="M37" s="16"/>
      <c r="N37" s="100"/>
      <c r="O37" s="168"/>
      <c r="P37" s="14"/>
      <c r="Q37" s="14"/>
      <c r="R37" s="12"/>
    </row>
    <row r="38" spans="1:18" ht="20.149999999999999" customHeight="1">
      <c r="A38" s="10" t="s">
        <v>87</v>
      </c>
      <c r="B38" s="33">
        <f t="shared" si="0"/>
        <v>0</v>
      </c>
      <c r="C38" s="14"/>
      <c r="D38" s="14"/>
      <c r="E38" s="25"/>
      <c r="F38" s="112"/>
      <c r="G38" s="15"/>
      <c r="H38" s="25"/>
      <c r="I38" s="25"/>
      <c r="J38" s="113"/>
      <c r="K38" s="176"/>
      <c r="L38" s="16"/>
      <c r="M38" s="16"/>
      <c r="N38" s="177"/>
      <c r="O38" s="168"/>
      <c r="P38" s="14"/>
      <c r="Q38" s="14"/>
      <c r="R38" s="12"/>
    </row>
    <row r="39" spans="1:18" ht="20.149999999999999" customHeight="1">
      <c r="A39" s="34" t="s">
        <v>92</v>
      </c>
      <c r="B39" s="33">
        <f>SUM(C39:R39)</f>
        <v>42654754.079999998</v>
      </c>
      <c r="C39" s="33">
        <f>SUM(C5:C38)</f>
        <v>329800</v>
      </c>
      <c r="D39" s="33">
        <f>SUM(D5:D38)</f>
        <v>5180000</v>
      </c>
      <c r="E39" s="33">
        <f>SUM(E5:E38)</f>
        <v>1991500</v>
      </c>
      <c r="F39" s="33">
        <f t="shared" ref="F39:K39" si="1">SUM(F5:F38)</f>
        <v>162430</v>
      </c>
      <c r="G39" s="33">
        <f t="shared" si="1"/>
        <v>4090610</v>
      </c>
      <c r="H39" s="33">
        <f t="shared" si="1"/>
        <v>25000</v>
      </c>
      <c r="I39" s="33">
        <f>SUM(I5:I38)</f>
        <v>524500</v>
      </c>
      <c r="J39" s="33">
        <f t="shared" si="1"/>
        <v>124500</v>
      </c>
      <c r="K39" s="33">
        <f t="shared" si="1"/>
        <v>636450</v>
      </c>
      <c r="L39" s="26">
        <f t="shared" ref="L39:R39" si="2">SUM(L5:L38)</f>
        <v>0</v>
      </c>
      <c r="M39" s="26">
        <f t="shared" si="2"/>
        <v>18000000</v>
      </c>
      <c r="N39" s="26">
        <f t="shared" si="2"/>
        <v>2430926</v>
      </c>
      <c r="O39" s="26">
        <f t="shared" si="2"/>
        <v>2365939.08</v>
      </c>
      <c r="P39" s="18">
        <f t="shared" si="2"/>
        <v>3612900</v>
      </c>
      <c r="Q39" s="18">
        <f t="shared" si="2"/>
        <v>2264700</v>
      </c>
      <c r="R39" s="18">
        <f t="shared" si="2"/>
        <v>915499</v>
      </c>
    </row>
    <row r="40" spans="1:18" ht="20.149999999999999" customHeight="1">
      <c r="A40" s="34" t="s">
        <v>205</v>
      </c>
      <c r="B40" s="33">
        <f>SUM(C40:R40)</f>
        <v>18430028.5</v>
      </c>
      <c r="C40" s="167" t="s">
        <v>213</v>
      </c>
      <c r="D40" s="33">
        <v>5325000</v>
      </c>
      <c r="E40" s="33">
        <v>1259700</v>
      </c>
      <c r="F40" s="33">
        <v>293142.2</v>
      </c>
      <c r="G40" s="33">
        <v>5007850</v>
      </c>
      <c r="H40" s="33">
        <v>18200</v>
      </c>
      <c r="I40" s="33">
        <v>756430</v>
      </c>
      <c r="J40" s="33">
        <v>108000</v>
      </c>
      <c r="K40" s="33">
        <v>90000</v>
      </c>
      <c r="L40" s="26">
        <v>196700</v>
      </c>
      <c r="M40" s="114" t="s">
        <v>206</v>
      </c>
      <c r="N40" s="26">
        <v>2464994.1</v>
      </c>
      <c r="O40" s="26">
        <v>2910012.2</v>
      </c>
      <c r="P40" s="114" t="s">
        <v>206</v>
      </c>
      <c r="Q40" s="114" t="s">
        <v>206</v>
      </c>
      <c r="R40" s="114" t="s">
        <v>206</v>
      </c>
    </row>
    <row r="44" spans="1:18">
      <c r="O44" s="19"/>
    </row>
  </sheetData>
  <autoFilter ref="A4:R4"/>
  <mergeCells count="19">
    <mergeCell ref="A1:K1"/>
    <mergeCell ref="C3:C4"/>
    <mergeCell ref="K3:K4"/>
    <mergeCell ref="M3:M4"/>
    <mergeCell ref="L3:L4"/>
    <mergeCell ref="A3:A4"/>
    <mergeCell ref="B3:B4"/>
    <mergeCell ref="D3:D4"/>
    <mergeCell ref="E3:E4"/>
    <mergeCell ref="F3:F4"/>
    <mergeCell ref="H3:H4"/>
    <mergeCell ref="G3:G4"/>
    <mergeCell ref="I3:I4"/>
    <mergeCell ref="J3:J4"/>
    <mergeCell ref="N3:N4"/>
    <mergeCell ref="O3:O4"/>
    <mergeCell ref="P3:P4"/>
    <mergeCell ref="Q3:Q4"/>
    <mergeCell ref="R3:R4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全所收支预算</vt:lpstr>
      <vt:lpstr>各部门支出汇总</vt:lpstr>
      <vt:lpstr>机关职能部门支出</vt:lpstr>
      <vt:lpstr>专项经费支出</vt:lpstr>
      <vt:lpstr>后勤服务支出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2022-01-24T09:52:26Z</dcterms:modified>
</cp:coreProperties>
</file>