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4" windowWidth="20136" windowHeight="10536"/>
  </bookViews>
  <sheets>
    <sheet name="所经费收支流量" sheetId="1" r:id="rId1"/>
    <sheet name="支出汇总（非人员支出）" sheetId="2" r:id="rId2"/>
    <sheet name="机关职能部门支出" sheetId="3" r:id="rId3"/>
    <sheet name="所专项支出" sheetId="4" r:id="rId4"/>
    <sheet name="后勤支撑系统支出" sheetId="6" r:id="rId5"/>
    <sheet name="待摊净化间运行费" sheetId="5" r:id="rId6"/>
  </sheets>
  <calcPr calcId="125725"/>
</workbook>
</file>

<file path=xl/calcChain.xml><?xml version="1.0" encoding="utf-8"?>
<calcChain xmlns="http://schemas.openxmlformats.org/spreadsheetml/2006/main">
  <c r="J31" i="1"/>
  <c r="J40" s="1"/>
  <c r="J42" s="1"/>
  <c r="I29"/>
  <c r="I7"/>
  <c r="I6"/>
  <c r="I4"/>
  <c r="B45" i="5"/>
  <c r="J37" i="1"/>
  <c r="M26" i="2"/>
  <c r="C45" i="5"/>
  <c r="B46" i="6"/>
  <c r="I45"/>
  <c r="H45"/>
  <c r="B45" s="1"/>
  <c r="E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I46" i="4"/>
  <c r="B46" s="1"/>
  <c r="I45"/>
  <c r="H45"/>
  <c r="G45"/>
  <c r="F45"/>
  <c r="E45"/>
  <c r="D45"/>
  <c r="C45"/>
  <c r="B45" s="1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6" i="3"/>
  <c r="K45"/>
  <c r="J45"/>
  <c r="F45"/>
  <c r="E45"/>
  <c r="D45"/>
  <c r="B45" s="1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</calcChain>
</file>

<file path=xl/comments1.xml><?xml version="1.0" encoding="utf-8"?>
<comments xmlns="http://schemas.openxmlformats.org/spreadsheetml/2006/main">
  <authors>
    <author>张晓雪</author>
  </authors>
  <commentList>
    <comment ref="N5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实际支出约</t>
        </r>
        <r>
          <rPr>
            <sz val="9"/>
            <color indexed="81"/>
            <rFont val="Tahoma"/>
            <family val="2"/>
          </rPr>
          <t>1392</t>
        </r>
        <r>
          <rPr>
            <sz val="9"/>
            <color indexed="81"/>
            <rFont val="宋体"/>
            <family val="3"/>
            <charset val="134"/>
          </rPr>
          <t>万元</t>
        </r>
        <r>
          <rPr>
            <sz val="9"/>
            <color indexed="81"/>
            <rFont val="Tahoma"/>
            <family val="2"/>
          </rPr>
          <t>.</t>
        </r>
      </text>
    </comment>
    <comment ref="N9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廊坊基建实际未支出。</t>
        </r>
      </text>
    </comment>
    <comment ref="M14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物业</t>
        </r>
        <r>
          <rPr>
            <sz val="9"/>
            <color indexed="81"/>
            <rFont val="Tahoma"/>
            <family val="2"/>
          </rPr>
          <t>290</t>
        </r>
        <r>
          <rPr>
            <sz val="9"/>
            <color indexed="81"/>
            <rFont val="宋体"/>
            <family val="3"/>
            <charset val="134"/>
          </rPr>
          <t>万元
其他</t>
        </r>
        <r>
          <rPr>
            <sz val="9"/>
            <color indexed="81"/>
            <rFont val="Tahoma"/>
            <family val="2"/>
          </rPr>
          <t>12</t>
        </r>
        <r>
          <rPr>
            <sz val="9"/>
            <color indexed="81"/>
            <rFont val="宋体"/>
            <family val="3"/>
            <charset val="134"/>
          </rPr>
          <t>万元（卫生纸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宋体"/>
            <family val="3"/>
            <charset val="134"/>
          </rPr>
          <t>万，零星工程</t>
        </r>
        <r>
          <rPr>
            <sz val="9"/>
            <color indexed="81"/>
            <rFont val="Tahoma"/>
            <family val="2"/>
          </rPr>
          <t>5</t>
        </r>
        <r>
          <rPr>
            <sz val="9"/>
            <color indexed="81"/>
            <rFont val="宋体"/>
            <family val="3"/>
            <charset val="134"/>
          </rPr>
          <t>万）</t>
        </r>
      </text>
    </comment>
  </commentList>
</comments>
</file>

<file path=xl/comments2.xml><?xml version="1.0" encoding="utf-8"?>
<comments xmlns="http://schemas.openxmlformats.org/spreadsheetml/2006/main">
  <authors>
    <author>张晓雪</author>
  </authors>
  <commentList>
    <comment ref="E8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研究所法律顾问</t>
        </r>
      </text>
    </comment>
    <comment ref="C24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修购专项、研讨会：</t>
        </r>
        <r>
          <rPr>
            <sz val="9"/>
            <color indexed="81"/>
            <rFont val="Tahoma"/>
            <family val="2"/>
          </rPr>
          <t>1000</t>
        </r>
        <r>
          <rPr>
            <sz val="9"/>
            <color indexed="81"/>
            <rFont val="宋体"/>
            <family val="3"/>
            <charset val="134"/>
          </rPr>
          <t>元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人次</t>
        </r>
        <r>
          <rPr>
            <sz val="9"/>
            <color indexed="81"/>
            <rFont val="Tahoma"/>
            <family val="2"/>
          </rPr>
          <t xml:space="preserve"> x 30</t>
        </r>
        <r>
          <rPr>
            <sz val="9"/>
            <color indexed="81"/>
            <rFont val="宋体"/>
            <family val="3"/>
            <charset val="134"/>
          </rPr>
          <t>人次</t>
        </r>
        <r>
          <rPr>
            <sz val="9"/>
            <color indexed="81"/>
            <rFont val="Tahoma"/>
            <family val="2"/>
          </rPr>
          <t>=30000</t>
        </r>
      </text>
    </comment>
  </commentList>
</comments>
</file>

<file path=xl/comments3.xml><?xml version="1.0" encoding="utf-8"?>
<comments xmlns="http://schemas.openxmlformats.org/spreadsheetml/2006/main">
  <authors>
    <author>张晓雪</author>
  </authors>
  <commentList>
    <comment ref="H6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日常办公用品支出</t>
        </r>
      </text>
    </comment>
  </commentList>
</comments>
</file>

<file path=xl/sharedStrings.xml><?xml version="1.0" encoding="utf-8"?>
<sst xmlns="http://schemas.openxmlformats.org/spreadsheetml/2006/main" count="409" uniqueCount="191">
  <si>
    <t>一、研究所预计收入</t>
  </si>
  <si>
    <t>单位：元</t>
  </si>
  <si>
    <t>款项来源</t>
  </si>
  <si>
    <t>项目</t>
  </si>
  <si>
    <t>2009年预算</t>
  </si>
  <si>
    <t>2010年预算</t>
  </si>
  <si>
    <t>2011年预算</t>
  </si>
  <si>
    <t>2012年预算</t>
  </si>
  <si>
    <t>2013年预算</t>
  </si>
  <si>
    <t>2014年预算</t>
  </si>
  <si>
    <t>2015年预算</t>
  </si>
  <si>
    <t>财政拨款</t>
  </si>
  <si>
    <t>基本运行费-人员经费</t>
  </si>
  <si>
    <t>基本支出</t>
  </si>
  <si>
    <t>基本科研费-公用经费</t>
  </si>
  <si>
    <t>基本科研费-所长统筹</t>
  </si>
  <si>
    <t>项目支出</t>
  </si>
  <si>
    <t>离退休经费-人员经费</t>
  </si>
  <si>
    <t>研究生奖学金-人员经费</t>
  </si>
  <si>
    <t>基础设施改造维修经费</t>
  </si>
  <si>
    <t>基建经费</t>
  </si>
  <si>
    <t>财政+售房</t>
  </si>
  <si>
    <t>住房改革-购房补贴</t>
  </si>
  <si>
    <t>住房改革-住房公积金</t>
  </si>
  <si>
    <t>住房改革-提租补贴</t>
  </si>
  <si>
    <t>其他收入</t>
  </si>
  <si>
    <t>管理费收入</t>
  </si>
  <si>
    <t>房屋维修、利息、周转房收入等</t>
  </si>
  <si>
    <t>收  入  总  计</t>
  </si>
  <si>
    <t>二、研究所预计支出</t>
  </si>
  <si>
    <t>科研人员工资（含院士工资）</t>
  </si>
  <si>
    <t>人员费</t>
  </si>
  <si>
    <t>财政及其他</t>
  </si>
  <si>
    <t>图书信息中心（10）</t>
  </si>
  <si>
    <t>研究所奖励-绩效津贴1%</t>
  </si>
  <si>
    <t>购房补贴、提租补贴、住房公积金支出</t>
  </si>
  <si>
    <t>专利、论文奖励</t>
  </si>
  <si>
    <t>研究生助学金、博士后工资</t>
  </si>
  <si>
    <t>人员费支出合计</t>
  </si>
  <si>
    <t>前沿布署课题</t>
  </si>
  <si>
    <t>公用经费</t>
  </si>
  <si>
    <t>专项经费-见支出预算</t>
  </si>
  <si>
    <t>机关职能部门经常性经费－见支出预算</t>
  </si>
  <si>
    <t>后勤服务系统经费-见支出预算</t>
  </si>
  <si>
    <t>职工福利、工会经费等公共经费</t>
  </si>
  <si>
    <t>公用经费支出合计</t>
  </si>
  <si>
    <t>基建经费合计</t>
  </si>
  <si>
    <t>支 出 总 计</t>
  </si>
  <si>
    <t>三、研究所预计结余</t>
  </si>
  <si>
    <t>事业基金</t>
  </si>
  <si>
    <t>年度经费结余</t>
  </si>
  <si>
    <t>体检、间接费用等</t>
    <phoneticPr fontId="2" type="noConversion"/>
  </si>
  <si>
    <t>廊坊、人才公寓及修购专项自筹经费</t>
    <phoneticPr fontId="2" type="noConversion"/>
  </si>
  <si>
    <t>医疗、养老、失业、工伤等保险</t>
    <phoneticPr fontId="2" type="noConversion"/>
  </si>
  <si>
    <t>离退休经费（包括离休药费）</t>
    <phoneticPr fontId="2" type="noConversion"/>
  </si>
  <si>
    <t xml:space="preserve">待岗、离岗、分流、病休人员工资 </t>
    <phoneticPr fontId="2" type="noConversion"/>
  </si>
  <si>
    <t>医务、物业、家委会、车队、公寓</t>
    <phoneticPr fontId="2" type="noConversion"/>
  </si>
  <si>
    <t xml:space="preserve">运行保障部、医务室、物业、车队、公寓 </t>
    <phoneticPr fontId="2" type="noConversion"/>
  </si>
  <si>
    <t>2015年度研究所各部门经费支出预算</t>
  </si>
  <si>
    <t>职能部门/项目</t>
  </si>
  <si>
    <t>2011年决算</t>
  </si>
  <si>
    <t>2010年决算</t>
  </si>
  <si>
    <t>2009年决算</t>
  </si>
  <si>
    <t>科技管理与质量控制处</t>
  </si>
  <si>
    <t>三期基建自筹</t>
  </si>
  <si>
    <t>成果管理与转化处</t>
  </si>
  <si>
    <t>购中关村周转房</t>
  </si>
  <si>
    <t>综合办公室</t>
  </si>
  <si>
    <t>研发大楼4-6层尾款</t>
  </si>
  <si>
    <t>人事处</t>
  </si>
  <si>
    <t>基建修购专项自筹</t>
  </si>
  <si>
    <t>财务资产处</t>
  </si>
  <si>
    <t>园区基建办</t>
  </si>
  <si>
    <t>廊坊购地及基建</t>
  </si>
  <si>
    <t>研究生部</t>
  </si>
  <si>
    <t>基建经费小计</t>
  </si>
  <si>
    <t>图书信息中心</t>
  </si>
  <si>
    <t>离退休办公室</t>
  </si>
  <si>
    <t>职能部门小计</t>
  </si>
  <si>
    <t>支撑及后勤服务</t>
  </si>
  <si>
    <t>物业委托服务</t>
  </si>
  <si>
    <t>专项经费</t>
  </si>
  <si>
    <t>维修班</t>
  </si>
  <si>
    <t>党委</t>
  </si>
  <si>
    <t>高压</t>
  </si>
  <si>
    <t>保密经费</t>
  </si>
  <si>
    <t>锅炉房</t>
  </si>
  <si>
    <t>专利维护</t>
  </si>
  <si>
    <t>库房</t>
  </si>
  <si>
    <t>研究生培养</t>
  </si>
  <si>
    <t>水运行</t>
  </si>
  <si>
    <t>离退休活动费</t>
  </si>
  <si>
    <t>周转房118100FZ01</t>
  </si>
  <si>
    <t>消防安全</t>
  </si>
  <si>
    <t>医务室</t>
  </si>
  <si>
    <t>图书购置</t>
  </si>
  <si>
    <t>研究生公寓</t>
  </si>
  <si>
    <t>信息化建设及CNGI项目匹配</t>
  </si>
  <si>
    <t xml:space="preserve">居委会          </t>
  </si>
  <si>
    <t>引进人才匹配</t>
  </si>
  <si>
    <t>所区、家属区修缮费用</t>
  </si>
  <si>
    <t>专项经费小计</t>
  </si>
  <si>
    <t>支撑及后勤服务合计</t>
  </si>
  <si>
    <r>
      <t>2015</t>
    </r>
    <r>
      <rPr>
        <b/>
        <sz val="14"/>
        <color indexed="8"/>
        <rFont val="宋体"/>
        <family val="3"/>
        <charset val="134"/>
      </rPr>
      <t>年机关职能部门经费预算</t>
    </r>
    <phoneticPr fontId="10" type="noConversion"/>
  </si>
  <si>
    <t>单位：元</t>
    <phoneticPr fontId="10" type="noConversion"/>
  </si>
  <si>
    <t>预 算 科 目</t>
    <phoneticPr fontId="10" type="noConversion"/>
  </si>
  <si>
    <t>机关职能部门合计</t>
    <phoneticPr fontId="10" type="noConversion"/>
  </si>
  <si>
    <t>科研管理与质量控制处</t>
    <phoneticPr fontId="10" type="noConversion"/>
  </si>
  <si>
    <t>成果管理与转化处</t>
    <phoneticPr fontId="10" type="noConversion"/>
  </si>
  <si>
    <t>人事处</t>
    <phoneticPr fontId="10" type="noConversion"/>
  </si>
  <si>
    <t>财务资产处</t>
    <phoneticPr fontId="10" type="noConversion"/>
  </si>
  <si>
    <t>基建园区处</t>
    <phoneticPr fontId="10" type="noConversion"/>
  </si>
  <si>
    <t>综合办公室</t>
    <phoneticPr fontId="10" type="noConversion"/>
  </si>
  <si>
    <t>研究生部</t>
    <phoneticPr fontId="10" type="noConversion"/>
  </si>
  <si>
    <t>离退休办公室</t>
    <phoneticPr fontId="10" type="noConversion"/>
  </si>
  <si>
    <t>图书信息中心</t>
    <phoneticPr fontId="10" type="noConversion"/>
  </si>
  <si>
    <t>行政管理支出-财政基本-工资福利支出-其他工资福利支出</t>
  </si>
  <si>
    <t>行政管理支出-财政基本-商品和服务支出-办公费</t>
  </si>
  <si>
    <t>行政管理支出-财政基本-商品和服务支出-印刷费</t>
  </si>
  <si>
    <t>行政管理支出-财政基本-商品和服务支出-咨询费</t>
  </si>
  <si>
    <t>行政管理支出-财政基本-商品和服务支出-手续费</t>
  </si>
  <si>
    <t>行政管理支出-财政基本-商品和服务支出-水费</t>
  </si>
  <si>
    <t>行政管理支出-财政基本-商品和服务支出-电费</t>
  </si>
  <si>
    <t>行政管理支出-财政基本-商品和服务支出-邮电费</t>
  </si>
  <si>
    <t>行政管理支出-财政基本-商品和服务支出-取暖费</t>
  </si>
  <si>
    <t>行政管理支出-财政基本-商品和服务支出-物业管理费</t>
  </si>
  <si>
    <t>行政管理支出-财政基本-商品和服务支出-差旅费</t>
  </si>
  <si>
    <t>行政管理支出-财政基本-商品和服务支出-因公出国（境）费用</t>
  </si>
  <si>
    <t>行政管理支出-财政基本-商品和服务支出-维修（护）费</t>
  </si>
  <si>
    <t>行政管理支出-财政基本-商品和服务支出-租赁费</t>
  </si>
  <si>
    <t>行政管理支出-财政基本-商品和服务支出-会议费</t>
  </si>
  <si>
    <t>行政管理支出-财政基本-商品和服务支出-培训费</t>
  </si>
  <si>
    <t>行政管理支出-财政基本-商品和服务支出-公务接待费</t>
  </si>
  <si>
    <t>行政管理支出-财政基本-商品和服务支出-专用材料费</t>
  </si>
  <si>
    <t>行政管理支出-财政基本-商品和服务支出-专用燃料费</t>
  </si>
  <si>
    <t>行政管理支出-财政基本-商品和服务支出-劳务费</t>
  </si>
  <si>
    <t>行政管理支出-财政基本-商品和服务支出-委托业务费</t>
  </si>
  <si>
    <t>行政管理支出-财政基本-商品和服务支出-工会经费</t>
  </si>
  <si>
    <t>行政管理支出-财政基本-商品和服务支出-福利费</t>
  </si>
  <si>
    <t>行政管理支出-财政基本-商品和服务支出-管理用车运行维护费</t>
  </si>
  <si>
    <t>行政管理支出-财政基本-商品和服务支出-其他交通费用</t>
  </si>
  <si>
    <t>行政管理支出-财政基本-商品和服务支出-税金及附加费用</t>
  </si>
  <si>
    <t>行政管理支出-财政基本-商品和服务支出-其他</t>
  </si>
  <si>
    <t>行政管理支出-财政基本-其他资本性支出-办公设备购置</t>
  </si>
  <si>
    <t>行政管理支出-财政基本-其他资本性支出-专用设备购置</t>
  </si>
  <si>
    <t>行政管理支出-财政基本-其他资本性支出-基础设施建设</t>
  </si>
  <si>
    <t>行政管理支出-财政基本-其他资本性支出-大型修缮</t>
  </si>
  <si>
    <t>行政管理支出-财政基本-其他资本性支出-信息网络及软件购置更新</t>
  </si>
  <si>
    <t>行政管理支出-财政基本-其他资本性支出-其他资本性支出</t>
  </si>
  <si>
    <t>行政管理支出-财政基本-基本建设支出-房屋建筑物购建</t>
  </si>
  <si>
    <t>行政管理支出-财政基本-基本建设支出-办公设备购置</t>
  </si>
  <si>
    <t>行政管理支出-财政基本-基本建设支出-专用设备购置</t>
  </si>
  <si>
    <t>行政管理支出-财政基本-基本建设支出-基础设施建设</t>
  </si>
  <si>
    <t>行政管理支出-财政基本-基本建设支出-大型修缮</t>
  </si>
  <si>
    <t>行政管理支出-财政基本-基本建设支出-信息网络及软件购置更新</t>
  </si>
  <si>
    <t>行政管理支出-财政基本-基本建设支出-其他资本性支出</t>
  </si>
  <si>
    <r>
      <t xml:space="preserve">合 </t>
    </r>
    <r>
      <rPr>
        <sz val="11"/>
        <color indexed="8"/>
        <rFont val="宋体"/>
        <family val="3"/>
        <charset val="134"/>
      </rPr>
      <t xml:space="preserve">       </t>
    </r>
    <r>
      <rPr>
        <sz val="11"/>
        <color theme="1"/>
        <rFont val="宋体"/>
        <family val="2"/>
        <charset val="134"/>
        <scheme val="minor"/>
      </rPr>
      <t>计</t>
    </r>
    <phoneticPr fontId="10" type="noConversion"/>
  </si>
  <si>
    <r>
      <t>2</t>
    </r>
    <r>
      <rPr>
        <sz val="11"/>
        <color indexed="8"/>
        <rFont val="宋体"/>
        <family val="3"/>
        <charset val="134"/>
      </rPr>
      <t>014年预算数</t>
    </r>
    <phoneticPr fontId="10" type="noConversion"/>
  </si>
  <si>
    <r>
      <t>201</t>
    </r>
    <r>
      <rPr>
        <b/>
        <sz val="14"/>
        <color indexed="8"/>
        <rFont val="宋体"/>
        <family val="3"/>
        <charset val="134"/>
      </rPr>
      <t>5</t>
    </r>
    <r>
      <rPr>
        <b/>
        <sz val="14"/>
        <color indexed="8"/>
        <rFont val="宋体"/>
        <family val="3"/>
        <charset val="134"/>
      </rPr>
      <t>年专项支出经费预算</t>
    </r>
    <phoneticPr fontId="10" type="noConversion"/>
  </si>
  <si>
    <t>单位：元</t>
    <phoneticPr fontId="10" type="noConversion"/>
  </si>
  <si>
    <t>专项支出</t>
    <phoneticPr fontId="10" type="noConversion"/>
  </si>
  <si>
    <t xml:space="preserve"> </t>
  </si>
  <si>
    <t>合     计</t>
    <phoneticPr fontId="10" type="noConversion"/>
  </si>
  <si>
    <r>
      <t>2</t>
    </r>
    <r>
      <rPr>
        <sz val="11"/>
        <color indexed="8"/>
        <rFont val="宋体"/>
        <family val="3"/>
        <charset val="134"/>
      </rPr>
      <t>014年预算</t>
    </r>
    <phoneticPr fontId="10" type="noConversion"/>
  </si>
  <si>
    <t>单位：元</t>
    <phoneticPr fontId="10" type="noConversion"/>
  </si>
  <si>
    <r>
      <t>支撑系统201</t>
    </r>
    <r>
      <rPr>
        <b/>
        <sz val="14"/>
        <color indexed="8"/>
        <rFont val="宋体"/>
        <family val="3"/>
        <charset val="134"/>
      </rPr>
      <t>5年待摊经费预算</t>
    </r>
    <phoneticPr fontId="10" type="noConversion"/>
  </si>
  <si>
    <t>2014年预算</t>
    <phoneticPr fontId="2" type="noConversion"/>
  </si>
  <si>
    <t>合      计</t>
    <phoneticPr fontId="10" type="noConversion"/>
  </si>
  <si>
    <t>2015年后勤等部门经费预算</t>
    <phoneticPr fontId="10" type="noConversion"/>
  </si>
  <si>
    <t>居委会</t>
  </si>
  <si>
    <t>2014年预算</t>
    <phoneticPr fontId="10" type="noConversion"/>
  </si>
  <si>
    <t>合      计</t>
    <phoneticPr fontId="10" type="noConversion"/>
  </si>
  <si>
    <t>研发中心</t>
    <phoneticPr fontId="10" type="noConversion"/>
  </si>
  <si>
    <t>3号楼</t>
    <phoneticPr fontId="10" type="noConversion"/>
  </si>
  <si>
    <t>后勤等部门小计</t>
    <phoneticPr fontId="10" type="noConversion"/>
  </si>
  <si>
    <t>维修</t>
    <phoneticPr fontId="10" type="noConversion"/>
  </si>
  <si>
    <t>高压</t>
    <phoneticPr fontId="10" type="noConversion"/>
  </si>
  <si>
    <t>锅炉房</t>
    <phoneticPr fontId="10" type="noConversion"/>
  </si>
  <si>
    <t>水运行</t>
    <phoneticPr fontId="10" type="noConversion"/>
  </si>
  <si>
    <t>库房</t>
    <phoneticPr fontId="10" type="noConversion"/>
  </si>
  <si>
    <t>医务室</t>
    <phoneticPr fontId="10" type="noConversion"/>
  </si>
  <si>
    <t>公寓</t>
    <phoneticPr fontId="10" type="noConversion"/>
  </si>
  <si>
    <t>所党委</t>
    <phoneticPr fontId="10" type="noConversion"/>
  </si>
  <si>
    <t>保密经费</t>
    <phoneticPr fontId="10" type="noConversion"/>
  </si>
  <si>
    <t>专利</t>
    <phoneticPr fontId="10" type="noConversion"/>
  </si>
  <si>
    <t>研究生培养</t>
    <phoneticPr fontId="10" type="noConversion"/>
  </si>
  <si>
    <t>消防安全</t>
    <phoneticPr fontId="10" type="noConversion"/>
  </si>
  <si>
    <t>离退休活动</t>
    <phoneticPr fontId="10" type="noConversion"/>
  </si>
  <si>
    <t>信息化专项经费</t>
    <phoneticPr fontId="10" type="noConversion"/>
  </si>
  <si>
    <t xml:space="preserve">所领导、职能部门、支撑等  </t>
    <phoneticPr fontId="2" type="noConversion"/>
  </si>
  <si>
    <t>2015年度研究所经费(非科研)收、支流量预算</t>
    <phoneticPr fontId="2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</si>
</sst>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0" borderId="0"/>
  </cellStyleXfs>
  <cellXfs count="5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43" fontId="0" fillId="0" borderId="0" xfId="1" applyFont="1">
      <alignment vertical="center"/>
    </xf>
    <xf numFmtId="0" fontId="0" fillId="0" borderId="1" xfId="0" applyBorder="1">
      <alignment vertical="center"/>
    </xf>
    <xf numFmtId="43" fontId="0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43" fontId="12" fillId="0" borderId="1" xfId="1" applyFont="1" applyFill="1" applyBorder="1">
      <alignment vertical="center"/>
    </xf>
    <xf numFmtId="43" fontId="12" fillId="0" borderId="1" xfId="1" applyFont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43" fontId="12" fillId="2" borderId="1" xfId="1" applyFont="1" applyFill="1" applyBorder="1">
      <alignment vertical="center"/>
    </xf>
    <xf numFmtId="0" fontId="0" fillId="0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6" fillId="0" borderId="1" xfId="2" applyBorder="1"/>
    <xf numFmtId="43" fontId="16" fillId="0" borderId="1" xfId="2" applyNumberFormat="1" applyBorder="1"/>
    <xf numFmtId="43" fontId="15" fillId="0" borderId="1" xfId="1" applyFont="1" applyFill="1" applyBorder="1" applyAlignment="1">
      <alignment horizontal="right" vertical="center"/>
    </xf>
    <xf numFmtId="43" fontId="15" fillId="0" borderId="1" xfId="1" applyFont="1" applyFill="1" applyBorder="1" applyAlignment="1" applyProtection="1">
      <alignment horizontal="right" vertical="center"/>
    </xf>
    <xf numFmtId="43" fontId="16" fillId="2" borderId="1" xfId="2" applyNumberFormat="1" applyFill="1" applyBorder="1"/>
    <xf numFmtId="0" fontId="16" fillId="2" borderId="1" xfId="2" applyFill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43" fontId="0" fillId="0" borderId="9" xfId="1" applyFont="1" applyBorder="1">
      <alignment vertical="center"/>
    </xf>
    <xf numFmtId="0" fontId="0" fillId="0" borderId="10" xfId="0" applyBorder="1">
      <alignment vertical="center"/>
    </xf>
    <xf numFmtId="43" fontId="0" fillId="0" borderId="11" xfId="1" applyFont="1" applyBorder="1">
      <alignment vertical="center"/>
    </xf>
    <xf numFmtId="43" fontId="0" fillId="0" borderId="12" xfId="1" applyFont="1" applyBorder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</cellXfs>
  <cellStyles count="3">
    <cellStyle name="常规" xfId="0" builtinId="0"/>
    <cellStyle name="常规_Sheet1" xfId="2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2"/>
  <sheetViews>
    <sheetView tabSelected="1" topLeftCell="A24" workbookViewId="0">
      <selection activeCell="B47" sqref="B47"/>
    </sheetView>
  </sheetViews>
  <sheetFormatPr defaultRowHeight="14.4"/>
  <cols>
    <col min="1" max="1" width="12.33203125" customWidth="1"/>
    <col min="2" max="2" width="42.44140625" customWidth="1"/>
    <col min="3" max="3" width="9.44140625" customWidth="1"/>
    <col min="4" max="5" width="12.77734375" hidden="1" customWidth="1"/>
    <col min="6" max="6" width="13.88671875" hidden="1" customWidth="1"/>
    <col min="7" max="8" width="12.77734375" hidden="1" customWidth="1"/>
    <col min="9" max="10" width="18.33203125" bestFit="1" customWidth="1"/>
  </cols>
  <sheetData>
    <row r="1" spans="1:10" ht="27.6" customHeight="1">
      <c r="A1" s="35" t="s">
        <v>190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9.2" customHeight="1">
      <c r="A2" s="51" t="s">
        <v>0</v>
      </c>
      <c r="J2" s="1" t="s">
        <v>1</v>
      </c>
    </row>
    <row r="3" spans="1:10" ht="22.05" customHeight="1">
      <c r="A3" s="3" t="s">
        <v>2</v>
      </c>
      <c r="B3" s="3" t="s">
        <v>3</v>
      </c>
      <c r="C3" s="3"/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5" t="s">
        <v>9</v>
      </c>
      <c r="J3" s="5" t="s">
        <v>10</v>
      </c>
    </row>
    <row r="4" spans="1:10" ht="22.05" customHeight="1">
      <c r="A4" s="3" t="s">
        <v>11</v>
      </c>
      <c r="B4" s="3" t="s">
        <v>12</v>
      </c>
      <c r="C4" s="3" t="s">
        <v>13</v>
      </c>
      <c r="D4" s="3">
        <v>37511200</v>
      </c>
      <c r="E4" s="3">
        <v>36548500</v>
      </c>
      <c r="F4" s="3">
        <v>27630000</v>
      </c>
      <c r="G4" s="3">
        <v>36744000</v>
      </c>
      <c r="H4" s="3">
        <v>42338000</v>
      </c>
      <c r="I4" s="4">
        <f>43962000-5640000</f>
        <v>38322000</v>
      </c>
      <c r="J4" s="4">
        <v>43184000</v>
      </c>
    </row>
    <row r="5" spans="1:10" ht="22.05" customHeight="1">
      <c r="A5" s="3" t="s">
        <v>11</v>
      </c>
      <c r="B5" s="3" t="s">
        <v>14</v>
      </c>
      <c r="C5" s="3" t="s">
        <v>13</v>
      </c>
      <c r="D5" s="3">
        <v>4522300</v>
      </c>
      <c r="E5" s="3">
        <v>4724200</v>
      </c>
      <c r="F5" s="3">
        <v>16432000</v>
      </c>
      <c r="G5" s="3">
        <v>15450000</v>
      </c>
      <c r="H5" s="3">
        <v>10130200</v>
      </c>
      <c r="I5" s="4">
        <v>12186000</v>
      </c>
      <c r="J5" s="4">
        <v>27739000.000000004</v>
      </c>
    </row>
    <row r="6" spans="1:10" ht="22.05" customHeight="1">
      <c r="A6" s="3" t="s">
        <v>11</v>
      </c>
      <c r="B6" s="3" t="s">
        <v>15</v>
      </c>
      <c r="C6" s="3" t="s">
        <v>16</v>
      </c>
      <c r="D6" s="3">
        <v>6132200</v>
      </c>
      <c r="E6" s="3">
        <v>10827800</v>
      </c>
      <c r="F6" s="3">
        <v>7388000.0000000009</v>
      </c>
      <c r="G6" s="3">
        <v>6846000</v>
      </c>
      <c r="H6" s="3">
        <v>12352000</v>
      </c>
      <c r="I6" s="4">
        <f>39232000-26870000</f>
        <v>12362000</v>
      </c>
      <c r="J6" s="4">
        <v>6292000</v>
      </c>
    </row>
    <row r="7" spans="1:10" ht="22.05" customHeight="1">
      <c r="A7" s="3" t="s">
        <v>11</v>
      </c>
      <c r="B7" s="3" t="s">
        <v>17</v>
      </c>
      <c r="C7" s="3" t="s">
        <v>13</v>
      </c>
      <c r="D7" s="3">
        <v>18434900</v>
      </c>
      <c r="E7" s="3">
        <v>20221800</v>
      </c>
      <c r="F7" s="3">
        <v>23038400</v>
      </c>
      <c r="G7" s="3">
        <v>32094200</v>
      </c>
      <c r="H7" s="3">
        <v>33107700</v>
      </c>
      <c r="I7" s="4">
        <f>43193800-8786700</f>
        <v>34407100</v>
      </c>
      <c r="J7" s="4">
        <v>35484599.999999993</v>
      </c>
    </row>
    <row r="8" spans="1:10" ht="22.05" customHeight="1">
      <c r="A8" s="3" t="s">
        <v>11</v>
      </c>
      <c r="B8" s="3" t="s">
        <v>18</v>
      </c>
      <c r="C8" s="3" t="s">
        <v>16</v>
      </c>
      <c r="D8" s="3">
        <v>1560000</v>
      </c>
      <c r="E8" s="3">
        <v>1440000</v>
      </c>
      <c r="F8" s="3">
        <v>4468800</v>
      </c>
      <c r="G8" s="3">
        <v>7430400</v>
      </c>
      <c r="H8" s="3">
        <v>7268500</v>
      </c>
      <c r="I8" s="4">
        <v>7551600</v>
      </c>
      <c r="J8" s="4"/>
    </row>
    <row r="9" spans="1:10" ht="22.05" hidden="1" customHeight="1">
      <c r="A9" s="3" t="s">
        <v>11</v>
      </c>
      <c r="B9" s="3" t="s">
        <v>19</v>
      </c>
      <c r="C9" s="3" t="s">
        <v>20</v>
      </c>
      <c r="D9" s="3">
        <v>6500000</v>
      </c>
      <c r="E9" s="3"/>
      <c r="F9" s="3"/>
      <c r="G9" s="3"/>
      <c r="H9" s="3"/>
      <c r="I9" s="4"/>
      <c r="J9" s="4"/>
    </row>
    <row r="10" spans="1:10" ht="22.05" customHeight="1">
      <c r="A10" s="3" t="s">
        <v>21</v>
      </c>
      <c r="B10" s="3" t="s">
        <v>22</v>
      </c>
      <c r="C10" s="3" t="s">
        <v>13</v>
      </c>
      <c r="D10" s="3"/>
      <c r="E10" s="3"/>
      <c r="F10" s="3">
        <v>2394000</v>
      </c>
      <c r="G10" s="3">
        <v>6276000</v>
      </c>
      <c r="H10" s="3">
        <v>5364300</v>
      </c>
      <c r="I10" s="4">
        <v>4576000</v>
      </c>
      <c r="J10" s="4">
        <v>5135800</v>
      </c>
    </row>
    <row r="11" spans="1:10" ht="22.05" customHeight="1">
      <c r="A11" s="3" t="s">
        <v>11</v>
      </c>
      <c r="B11" s="3" t="s">
        <v>23</v>
      </c>
      <c r="C11" s="3" t="s">
        <v>13</v>
      </c>
      <c r="D11" s="3">
        <v>3460000</v>
      </c>
      <c r="E11" s="3">
        <v>3532000</v>
      </c>
      <c r="F11" s="3">
        <v>4462000</v>
      </c>
      <c r="G11" s="3">
        <v>5088000</v>
      </c>
      <c r="H11" s="3">
        <v>4991000</v>
      </c>
      <c r="I11" s="4">
        <v>5088000</v>
      </c>
      <c r="J11" s="4">
        <v>5299000</v>
      </c>
    </row>
    <row r="12" spans="1:10" ht="22.05" customHeight="1">
      <c r="A12" s="3" t="s">
        <v>11</v>
      </c>
      <c r="B12" s="3" t="s">
        <v>24</v>
      </c>
      <c r="C12" s="3" t="s">
        <v>13</v>
      </c>
      <c r="D12" s="3">
        <v>1227000</v>
      </c>
      <c r="E12" s="3">
        <v>1208000</v>
      </c>
      <c r="F12" s="3">
        <v>1359000</v>
      </c>
      <c r="G12" s="3">
        <v>1251000</v>
      </c>
      <c r="H12" s="3">
        <v>1251800</v>
      </c>
      <c r="I12" s="4">
        <v>1204000</v>
      </c>
      <c r="J12" s="4">
        <v>1204000</v>
      </c>
    </row>
    <row r="13" spans="1:10" ht="22.05" customHeight="1">
      <c r="A13" s="3" t="s">
        <v>11</v>
      </c>
      <c r="B13" s="3" t="s">
        <v>51</v>
      </c>
      <c r="C13" s="3" t="s">
        <v>13</v>
      </c>
      <c r="D13" s="3">
        <v>152500</v>
      </c>
      <c r="E13" s="3">
        <v>339200</v>
      </c>
      <c r="F13" s="3">
        <v>562900</v>
      </c>
      <c r="G13" s="3">
        <v>413000</v>
      </c>
      <c r="H13" s="3">
        <v>1718200</v>
      </c>
      <c r="I13" s="4">
        <v>668700</v>
      </c>
      <c r="J13" s="4">
        <v>1014000</v>
      </c>
    </row>
    <row r="14" spans="1:10" ht="22.05" customHeight="1">
      <c r="A14" s="3" t="s">
        <v>25</v>
      </c>
      <c r="B14" s="3" t="s">
        <v>26</v>
      </c>
      <c r="C14" s="3" t="s">
        <v>13</v>
      </c>
      <c r="D14" s="3">
        <v>6000000</v>
      </c>
      <c r="E14" s="3">
        <v>7000000</v>
      </c>
      <c r="F14" s="3">
        <v>10000000</v>
      </c>
      <c r="G14" s="3">
        <v>15000000</v>
      </c>
      <c r="H14" s="3">
        <v>15000000</v>
      </c>
      <c r="I14" s="4">
        <v>17000000</v>
      </c>
      <c r="J14" s="4">
        <v>17000000</v>
      </c>
    </row>
    <row r="15" spans="1:10" ht="22.05" customHeight="1">
      <c r="A15" s="3" t="s">
        <v>25</v>
      </c>
      <c r="B15" s="3" t="s">
        <v>27</v>
      </c>
      <c r="C15" s="3" t="s">
        <v>13</v>
      </c>
      <c r="D15" s="3">
        <v>6000000</v>
      </c>
      <c r="E15" s="3">
        <v>8500000</v>
      </c>
      <c r="F15" s="3">
        <v>10000000</v>
      </c>
      <c r="G15" s="3">
        <v>11000000</v>
      </c>
      <c r="H15" s="3">
        <v>16606900</v>
      </c>
      <c r="I15" s="4">
        <v>21000000</v>
      </c>
      <c r="J15" s="4">
        <v>24000000</v>
      </c>
    </row>
    <row r="16" spans="1:10" ht="22.05" customHeight="1">
      <c r="A16" s="3"/>
      <c r="B16" s="3" t="s">
        <v>28</v>
      </c>
      <c r="C16" s="3"/>
      <c r="D16" s="3">
        <v>91500100</v>
      </c>
      <c r="E16" s="3">
        <v>94341500</v>
      </c>
      <c r="F16" s="3">
        <v>107735100</v>
      </c>
      <c r="G16" s="3">
        <v>137592600</v>
      </c>
      <c r="H16" s="3">
        <v>150128600</v>
      </c>
      <c r="I16" s="4">
        <v>154365400</v>
      </c>
      <c r="J16" s="4">
        <v>166352400</v>
      </c>
    </row>
    <row r="17" spans="1:10" ht="22.05" customHeight="1">
      <c r="A17" s="51" t="s">
        <v>29</v>
      </c>
      <c r="I17" s="2"/>
      <c r="J17" s="2"/>
    </row>
    <row r="18" spans="1:10" ht="22.05" customHeight="1">
      <c r="A18" s="3" t="s">
        <v>2</v>
      </c>
      <c r="B18" s="3" t="s">
        <v>3</v>
      </c>
      <c r="C18" s="3"/>
      <c r="D18" s="3" t="s">
        <v>4</v>
      </c>
      <c r="E18" s="3" t="s">
        <v>5</v>
      </c>
      <c r="F18" s="3" t="s">
        <v>6</v>
      </c>
      <c r="G18" s="3" t="s">
        <v>7</v>
      </c>
      <c r="H18" s="3" t="s">
        <v>8</v>
      </c>
      <c r="I18" s="7" t="s">
        <v>9</v>
      </c>
      <c r="J18" s="7" t="s">
        <v>10</v>
      </c>
    </row>
    <row r="19" spans="1:10" ht="22.05" customHeight="1">
      <c r="A19" s="3" t="s">
        <v>11</v>
      </c>
      <c r="B19" s="3" t="s">
        <v>30</v>
      </c>
      <c r="C19" s="3" t="s">
        <v>31</v>
      </c>
      <c r="D19" s="3">
        <v>6393818.4800000004</v>
      </c>
      <c r="E19" s="3">
        <v>9300000</v>
      </c>
      <c r="F19" s="3">
        <v>7700000</v>
      </c>
      <c r="G19" s="3">
        <v>746000</v>
      </c>
      <c r="H19" s="3">
        <v>11167878.48</v>
      </c>
      <c r="I19" s="4">
        <v>10554707.07</v>
      </c>
      <c r="J19" s="4">
        <v>40000000</v>
      </c>
    </row>
    <row r="20" spans="1:10" ht="22.05" customHeight="1">
      <c r="A20" s="3" t="s">
        <v>32</v>
      </c>
      <c r="B20" s="3" t="s">
        <v>189</v>
      </c>
      <c r="C20" s="3" t="s">
        <v>31</v>
      </c>
      <c r="D20" s="3">
        <v>5000000</v>
      </c>
      <c r="E20" s="3">
        <v>8000000</v>
      </c>
      <c r="F20" s="3">
        <v>8000000</v>
      </c>
      <c r="G20" s="3">
        <v>8800000</v>
      </c>
      <c r="H20" s="3">
        <v>10440539.039999999</v>
      </c>
      <c r="I20" s="4">
        <v>10747639.210000003</v>
      </c>
      <c r="J20" s="4">
        <v>11000000</v>
      </c>
    </row>
    <row r="21" spans="1:10" ht="22.05" hidden="1" customHeight="1">
      <c r="A21" s="3" t="s">
        <v>11</v>
      </c>
      <c r="B21" s="3" t="s">
        <v>33</v>
      </c>
      <c r="C21" s="3" t="s">
        <v>31</v>
      </c>
      <c r="D21" s="3">
        <v>670000</v>
      </c>
      <c r="E21" s="3">
        <v>1000000</v>
      </c>
      <c r="F21" s="3">
        <v>1200000</v>
      </c>
      <c r="G21" s="3">
        <v>1250000</v>
      </c>
      <c r="H21" s="3"/>
      <c r="I21" s="4"/>
      <c r="J21" s="4"/>
    </row>
    <row r="22" spans="1:10" ht="22.05" customHeight="1">
      <c r="A22" s="3" t="s">
        <v>11</v>
      </c>
      <c r="B22" s="3" t="s">
        <v>57</v>
      </c>
      <c r="C22" s="3" t="s">
        <v>31</v>
      </c>
      <c r="D22" s="3">
        <v>1800000</v>
      </c>
      <c r="E22" s="3">
        <v>2000000</v>
      </c>
      <c r="F22" s="3">
        <v>2000000</v>
      </c>
      <c r="G22" s="3">
        <v>4140000</v>
      </c>
      <c r="H22" s="3">
        <v>5393521.5600000024</v>
      </c>
      <c r="I22" s="4">
        <v>4523346.879999998</v>
      </c>
      <c r="J22" s="4">
        <v>4000000</v>
      </c>
    </row>
    <row r="23" spans="1:10" ht="22.05" hidden="1" customHeight="1">
      <c r="A23" s="3" t="s">
        <v>11</v>
      </c>
      <c r="B23" s="3" t="s">
        <v>56</v>
      </c>
      <c r="C23" s="3" t="s">
        <v>31</v>
      </c>
      <c r="D23" s="3">
        <v>2500000</v>
      </c>
      <c r="E23" s="3">
        <v>2500000</v>
      </c>
      <c r="F23" s="3">
        <v>1800000</v>
      </c>
      <c r="G23" s="3">
        <v>0</v>
      </c>
      <c r="H23" s="3"/>
      <c r="I23" s="4"/>
      <c r="J23" s="4"/>
    </row>
    <row r="24" spans="1:10" ht="22.05" customHeight="1">
      <c r="A24" s="3" t="s">
        <v>11</v>
      </c>
      <c r="B24" s="3" t="s">
        <v>55</v>
      </c>
      <c r="C24" s="3" t="s">
        <v>31</v>
      </c>
      <c r="D24" s="3">
        <v>1500000</v>
      </c>
      <c r="E24" s="3">
        <v>1600000</v>
      </c>
      <c r="F24" s="3">
        <v>1000000</v>
      </c>
      <c r="G24" s="3">
        <v>1300000</v>
      </c>
      <c r="H24" s="3">
        <v>1515206.6400000001</v>
      </c>
      <c r="I24" s="4">
        <v>1252163.6099999999</v>
      </c>
      <c r="J24" s="4">
        <v>200000</v>
      </c>
    </row>
    <row r="25" spans="1:10" ht="22.05" hidden="1" customHeight="1">
      <c r="A25" s="3" t="s">
        <v>11</v>
      </c>
      <c r="B25" s="3" t="s">
        <v>34</v>
      </c>
      <c r="C25" s="3" t="s">
        <v>31</v>
      </c>
      <c r="D25" s="3">
        <v>2000000</v>
      </c>
      <c r="E25" s="3"/>
      <c r="F25" s="3">
        <v>1500000</v>
      </c>
      <c r="G25" s="3"/>
      <c r="H25" s="3"/>
      <c r="I25" s="4"/>
      <c r="J25" s="4"/>
    </row>
    <row r="26" spans="1:10" ht="22.05" customHeight="1">
      <c r="A26" s="3" t="s">
        <v>11</v>
      </c>
      <c r="B26" s="3" t="s">
        <v>35</v>
      </c>
      <c r="C26" s="3"/>
      <c r="D26" s="3"/>
      <c r="E26" s="3">
        <v>3500000</v>
      </c>
      <c r="F26" s="3">
        <v>7000000</v>
      </c>
      <c r="G26" s="3">
        <v>13500000</v>
      </c>
      <c r="H26" s="3">
        <v>13185760</v>
      </c>
      <c r="I26" s="4">
        <v>13868000</v>
      </c>
      <c r="J26" s="4">
        <v>14500000</v>
      </c>
    </row>
    <row r="27" spans="1:10" ht="22.05" customHeight="1">
      <c r="A27" s="3" t="s">
        <v>11</v>
      </c>
      <c r="B27" s="3" t="s">
        <v>36</v>
      </c>
      <c r="C27" s="3" t="s">
        <v>31</v>
      </c>
      <c r="D27" s="3">
        <v>2200000</v>
      </c>
      <c r="E27" s="3">
        <v>1000000</v>
      </c>
      <c r="F27" s="3">
        <v>700000</v>
      </c>
      <c r="G27" s="3">
        <v>700000</v>
      </c>
      <c r="H27" s="3">
        <v>700000</v>
      </c>
      <c r="I27" s="4">
        <v>803325</v>
      </c>
      <c r="J27" s="4"/>
    </row>
    <row r="28" spans="1:10" ht="22.05" customHeight="1">
      <c r="A28" s="3" t="s">
        <v>11</v>
      </c>
      <c r="B28" s="3" t="s">
        <v>53</v>
      </c>
      <c r="C28" s="3" t="s">
        <v>31</v>
      </c>
      <c r="D28" s="3">
        <v>5600000</v>
      </c>
      <c r="E28" s="3">
        <v>10000000</v>
      </c>
      <c r="F28" s="3">
        <v>9500000</v>
      </c>
      <c r="G28" s="3">
        <v>7500000</v>
      </c>
      <c r="H28" s="3">
        <v>9000000</v>
      </c>
      <c r="I28" s="4">
        <v>11864236.619999999</v>
      </c>
      <c r="J28" s="4">
        <v>12000000</v>
      </c>
    </row>
    <row r="29" spans="1:10" ht="22.05" customHeight="1">
      <c r="A29" s="3" t="s">
        <v>32</v>
      </c>
      <c r="B29" s="3" t="s">
        <v>54</v>
      </c>
      <c r="C29" s="3" t="s">
        <v>31</v>
      </c>
      <c r="D29" s="3">
        <v>18500000</v>
      </c>
      <c r="E29" s="3">
        <v>25000000</v>
      </c>
      <c r="F29" s="3">
        <v>30000000</v>
      </c>
      <c r="G29" s="3">
        <v>32500000</v>
      </c>
      <c r="H29" s="3">
        <v>32500000</v>
      </c>
      <c r="I29" s="4">
        <f>45275241.93-8475241.93</f>
        <v>36800000</v>
      </c>
      <c r="J29" s="4">
        <v>45500000</v>
      </c>
    </row>
    <row r="30" spans="1:10" ht="22.05" customHeight="1">
      <c r="A30" s="3" t="s">
        <v>11</v>
      </c>
      <c r="B30" s="3" t="s">
        <v>37</v>
      </c>
      <c r="C30" s="3" t="s">
        <v>31</v>
      </c>
      <c r="D30" s="3">
        <v>2000000</v>
      </c>
      <c r="E30" s="3">
        <v>2100000</v>
      </c>
      <c r="F30" s="3">
        <v>3600000</v>
      </c>
      <c r="G30" s="3">
        <v>5000000</v>
      </c>
      <c r="H30" s="3">
        <v>5000000</v>
      </c>
      <c r="I30" s="4">
        <v>5180376</v>
      </c>
      <c r="J30" s="4">
        <v>360000</v>
      </c>
    </row>
    <row r="31" spans="1:10" ht="22.05" customHeight="1">
      <c r="A31" s="3"/>
      <c r="B31" s="3" t="s">
        <v>38</v>
      </c>
      <c r="C31" s="3"/>
      <c r="D31" s="3">
        <v>48163818.480000004</v>
      </c>
      <c r="E31" s="3">
        <v>62500000</v>
      </c>
      <c r="F31" s="3">
        <v>69000000</v>
      </c>
      <c r="G31" s="3">
        <v>82150000</v>
      </c>
      <c r="H31" s="3">
        <v>88902905.719999999</v>
      </c>
      <c r="I31" s="4">
        <v>95593794.390000001</v>
      </c>
      <c r="J31" s="4">
        <f>128360000-800000</f>
        <v>127560000</v>
      </c>
    </row>
    <row r="32" spans="1:10" ht="22.05" hidden="1" customHeight="1">
      <c r="A32" s="3" t="s">
        <v>16</v>
      </c>
      <c r="B32" s="3" t="s">
        <v>39</v>
      </c>
      <c r="C32" s="3" t="s">
        <v>40</v>
      </c>
      <c r="D32" s="3">
        <v>12450000</v>
      </c>
      <c r="E32" s="3">
        <v>10700000</v>
      </c>
      <c r="F32" s="3"/>
      <c r="G32" s="3"/>
      <c r="H32" s="3"/>
      <c r="I32" s="4"/>
      <c r="J32" s="4"/>
    </row>
    <row r="33" spans="1:10" ht="22.05" customHeight="1">
      <c r="A33" s="3" t="s">
        <v>11</v>
      </c>
      <c r="B33" s="3" t="s">
        <v>41</v>
      </c>
      <c r="C33" s="3" t="s">
        <v>40</v>
      </c>
      <c r="D33" s="3">
        <v>6477935</v>
      </c>
      <c r="E33" s="3">
        <v>5655253</v>
      </c>
      <c r="F33" s="3">
        <v>5171177.21</v>
      </c>
      <c r="G33" s="3">
        <v>4095962</v>
      </c>
      <c r="H33" s="3">
        <v>5490511.0899999999</v>
      </c>
      <c r="I33" s="4">
        <v>5995078</v>
      </c>
      <c r="J33" s="4">
        <v>6028101</v>
      </c>
    </row>
    <row r="34" spans="1:10" ht="22.05" customHeight="1">
      <c r="A34" s="3" t="s">
        <v>11</v>
      </c>
      <c r="B34" s="3" t="s">
        <v>42</v>
      </c>
      <c r="C34" s="3" t="s">
        <v>40</v>
      </c>
      <c r="D34" s="3">
        <v>1795050</v>
      </c>
      <c r="E34" s="3">
        <v>1497580</v>
      </c>
      <c r="F34" s="3">
        <v>1627060</v>
      </c>
      <c r="G34" s="3">
        <v>1795740</v>
      </c>
      <c r="H34" s="3">
        <v>1921420</v>
      </c>
      <c r="I34" s="4">
        <v>1856780</v>
      </c>
      <c r="J34" s="4">
        <v>1767180</v>
      </c>
    </row>
    <row r="35" spans="1:10" ht="22.05" customHeight="1">
      <c r="A35" s="3" t="s">
        <v>11</v>
      </c>
      <c r="B35" s="3" t="s">
        <v>43</v>
      </c>
      <c r="C35" s="3" t="s">
        <v>40</v>
      </c>
      <c r="D35" s="3">
        <v>12976470</v>
      </c>
      <c r="E35" s="3">
        <v>13728457</v>
      </c>
      <c r="F35" s="3">
        <v>15256375.8992</v>
      </c>
      <c r="G35" s="3">
        <v>11257259</v>
      </c>
      <c r="H35" s="3">
        <v>9715101</v>
      </c>
      <c r="I35" s="4">
        <v>9371903</v>
      </c>
      <c r="J35" s="4">
        <v>12427649.869999999</v>
      </c>
    </row>
    <row r="36" spans="1:10" ht="22.05" customHeight="1">
      <c r="A36" s="3" t="s">
        <v>32</v>
      </c>
      <c r="B36" s="3" t="s">
        <v>44</v>
      </c>
      <c r="C36" s="3" t="s">
        <v>40</v>
      </c>
      <c r="D36" s="3">
        <v>7491000</v>
      </c>
      <c r="E36" s="3">
        <v>6000000</v>
      </c>
      <c r="F36" s="3">
        <v>7000000</v>
      </c>
      <c r="G36" s="3">
        <v>7000000</v>
      </c>
      <c r="H36" s="3">
        <v>6000000</v>
      </c>
      <c r="I36" s="4">
        <v>10000000</v>
      </c>
      <c r="J36" s="4">
        <v>10500000</v>
      </c>
    </row>
    <row r="37" spans="1:10" ht="22.05" customHeight="1">
      <c r="A37" s="3"/>
      <c r="B37" s="3" t="s">
        <v>45</v>
      </c>
      <c r="C37" s="3"/>
      <c r="D37" s="3">
        <v>41190455</v>
      </c>
      <c r="E37" s="3">
        <v>37581290</v>
      </c>
      <c r="F37" s="3">
        <v>29054613.109200001</v>
      </c>
      <c r="G37" s="3">
        <v>24148961</v>
      </c>
      <c r="H37" s="3">
        <v>23127032.09</v>
      </c>
      <c r="I37" s="4">
        <v>27223761</v>
      </c>
      <c r="J37" s="4">
        <f>SUM(J33:J36)</f>
        <v>30722930.869999997</v>
      </c>
    </row>
    <row r="38" spans="1:10" ht="22.05" customHeight="1">
      <c r="A38" s="3" t="s">
        <v>25</v>
      </c>
      <c r="B38" s="3" t="s">
        <v>52</v>
      </c>
      <c r="C38" s="3" t="s">
        <v>20</v>
      </c>
      <c r="D38" s="3">
        <v>7606000</v>
      </c>
      <c r="E38" s="3">
        <v>40698800</v>
      </c>
      <c r="F38" s="3">
        <v>62035428</v>
      </c>
      <c r="G38" s="3">
        <v>19274900</v>
      </c>
      <c r="H38" s="3">
        <v>14340000</v>
      </c>
      <c r="I38" s="4">
        <v>43791700</v>
      </c>
      <c r="J38" s="4">
        <v>14000000</v>
      </c>
    </row>
    <row r="39" spans="1:10" ht="22.05" customHeight="1">
      <c r="A39" s="3"/>
      <c r="B39" s="3" t="s">
        <v>46</v>
      </c>
      <c r="C39" s="3"/>
      <c r="D39" s="3">
        <v>7606000</v>
      </c>
      <c r="E39" s="3">
        <v>40698800</v>
      </c>
      <c r="F39" s="3">
        <v>62035428</v>
      </c>
      <c r="G39" s="3">
        <v>19274900</v>
      </c>
      <c r="H39" s="3">
        <v>14340000</v>
      </c>
      <c r="I39" s="4">
        <v>43791700</v>
      </c>
      <c r="J39" s="4">
        <v>14000000</v>
      </c>
    </row>
    <row r="40" spans="1:10" ht="22.05" customHeight="1">
      <c r="A40" s="3"/>
      <c r="B40" s="3" t="s">
        <v>47</v>
      </c>
      <c r="C40" s="3"/>
      <c r="D40" s="3">
        <v>96960273.480000004</v>
      </c>
      <c r="E40" s="3">
        <v>140780090</v>
      </c>
      <c r="F40" s="3">
        <v>160090041.1092</v>
      </c>
      <c r="G40" s="3">
        <v>125573861</v>
      </c>
      <c r="H40" s="3">
        <v>126369937.81</v>
      </c>
      <c r="I40" s="4">
        <v>166609255.38999999</v>
      </c>
      <c r="J40" s="4">
        <f>J39+J37+J31</f>
        <v>172282930.87</v>
      </c>
    </row>
    <row r="41" spans="1:10" ht="22.05" customHeight="1">
      <c r="A41" s="51" t="s">
        <v>48</v>
      </c>
      <c r="I41" s="2"/>
      <c r="J41" s="2"/>
    </row>
    <row r="42" spans="1:10" ht="22.05" customHeight="1">
      <c r="A42" s="3" t="s">
        <v>49</v>
      </c>
      <c r="B42" s="3" t="s">
        <v>50</v>
      </c>
      <c r="C42" s="3"/>
      <c r="D42" s="3">
        <v>-5460173.4800000042</v>
      </c>
      <c r="E42" s="3">
        <v>-46438590</v>
      </c>
      <c r="F42" s="3">
        <v>-52354941.109200001</v>
      </c>
      <c r="G42" s="3">
        <v>12018739</v>
      </c>
      <c r="H42" s="3">
        <v>23758662.189999998</v>
      </c>
      <c r="I42" s="4">
        <v>-12243855.390000001</v>
      </c>
      <c r="J42" s="4">
        <f>J16-J40</f>
        <v>-5930530.8700000048</v>
      </c>
    </row>
  </sheetData>
  <mergeCells count="1">
    <mergeCell ref="A1:J1"/>
  </mergeCells>
  <phoneticPr fontId="2" type="noConversion"/>
  <pageMargins left="0.9055118110236221" right="0.11811023622047245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6"/>
  <sheetViews>
    <sheetView workbookViewId="0">
      <selection activeCell="W11" sqref="W11"/>
    </sheetView>
  </sheetViews>
  <sheetFormatPr defaultRowHeight="14.4"/>
  <cols>
    <col min="1" max="1" width="29.21875" customWidth="1"/>
    <col min="2" max="3" width="16.109375" bestFit="1" customWidth="1"/>
    <col min="4" max="10" width="0" hidden="1" customWidth="1"/>
    <col min="12" max="12" width="22.6640625" bestFit="1" customWidth="1"/>
    <col min="13" max="14" width="17.21875" bestFit="1" customWidth="1"/>
    <col min="15" max="21" width="0" hidden="1" customWidth="1"/>
  </cols>
  <sheetData>
    <row r="1" spans="1:21" ht="29.4" customHeight="1">
      <c r="A1" s="36" t="s">
        <v>58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21" ht="15" thickBot="1">
      <c r="N2" s="1" t="s">
        <v>1</v>
      </c>
    </row>
    <row r="3" spans="1:21" ht="19.95" customHeight="1">
      <c r="A3" s="27" t="s">
        <v>59</v>
      </c>
      <c r="B3" s="28" t="s">
        <v>10</v>
      </c>
      <c r="C3" s="29" t="s">
        <v>9</v>
      </c>
      <c r="D3" s="6" t="s">
        <v>8</v>
      </c>
      <c r="E3" s="6" t="s">
        <v>7</v>
      </c>
      <c r="F3" s="6" t="s">
        <v>6</v>
      </c>
      <c r="G3" s="6" t="s">
        <v>60</v>
      </c>
      <c r="H3" s="6" t="s">
        <v>5</v>
      </c>
      <c r="I3" s="6" t="s">
        <v>61</v>
      </c>
      <c r="J3" s="6" t="s">
        <v>62</v>
      </c>
      <c r="K3" s="6"/>
      <c r="L3" s="27" t="s">
        <v>20</v>
      </c>
      <c r="M3" s="28" t="s">
        <v>10</v>
      </c>
      <c r="N3" s="29" t="s">
        <v>9</v>
      </c>
      <c r="O3" t="s">
        <v>8</v>
      </c>
      <c r="P3" t="s">
        <v>7</v>
      </c>
      <c r="Q3" t="s">
        <v>6</v>
      </c>
      <c r="R3" t="s">
        <v>60</v>
      </c>
      <c r="S3" t="s">
        <v>5</v>
      </c>
      <c r="T3" t="s">
        <v>61</v>
      </c>
      <c r="U3" t="s">
        <v>62</v>
      </c>
    </row>
    <row r="4" spans="1:21" ht="19.95" customHeight="1">
      <c r="A4" s="30" t="s">
        <v>63</v>
      </c>
      <c r="B4" s="4">
        <v>290000</v>
      </c>
      <c r="C4" s="31">
        <v>320600</v>
      </c>
      <c r="D4">
        <v>349340</v>
      </c>
      <c r="E4">
        <v>343000</v>
      </c>
      <c r="F4">
        <v>340000</v>
      </c>
      <c r="G4">
        <v>267096.69</v>
      </c>
      <c r="H4">
        <v>330000</v>
      </c>
      <c r="I4">
        <v>341345.67</v>
      </c>
      <c r="J4">
        <v>95615.51</v>
      </c>
      <c r="L4" s="30" t="s">
        <v>64</v>
      </c>
      <c r="M4" s="4"/>
      <c r="N4" s="31">
        <v>431700</v>
      </c>
      <c r="O4">
        <v>2730000</v>
      </c>
      <c r="P4">
        <v>9327200</v>
      </c>
      <c r="Q4">
        <v>18000000</v>
      </c>
      <c r="R4">
        <v>16482997.800000001</v>
      </c>
      <c r="S4">
        <v>30000000</v>
      </c>
      <c r="T4">
        <v>8603626.4100000001</v>
      </c>
    </row>
    <row r="5" spans="1:21" ht="19.95" customHeight="1">
      <c r="A5" s="30" t="s">
        <v>65</v>
      </c>
      <c r="B5" s="4">
        <v>83300</v>
      </c>
      <c r="C5" s="31">
        <v>77800</v>
      </c>
      <c r="D5">
        <v>83300</v>
      </c>
      <c r="E5">
        <v>76300</v>
      </c>
      <c r="G5">
        <v>399105.17</v>
      </c>
      <c r="H5">
        <v>133000</v>
      </c>
      <c r="J5">
        <v>54069.85</v>
      </c>
      <c r="L5" s="30" t="s">
        <v>66</v>
      </c>
      <c r="M5" s="4">
        <v>12000000</v>
      </c>
      <c r="N5" s="31">
        <v>21600000</v>
      </c>
      <c r="P5">
        <v>1495700</v>
      </c>
      <c r="Q5">
        <v>4000000</v>
      </c>
      <c r="R5">
        <v>7691067.9400000004</v>
      </c>
      <c r="S5">
        <v>2800000</v>
      </c>
      <c r="T5">
        <v>1894903.6</v>
      </c>
    </row>
    <row r="6" spans="1:21" ht="19.95" customHeight="1">
      <c r="A6" s="30" t="s">
        <v>67</v>
      </c>
      <c r="B6" s="4">
        <v>216680</v>
      </c>
      <c r="C6" s="31">
        <v>208980</v>
      </c>
      <c r="D6">
        <v>232980</v>
      </c>
      <c r="E6">
        <v>242040</v>
      </c>
      <c r="F6">
        <v>252200</v>
      </c>
      <c r="G6">
        <v>235470.98</v>
      </c>
      <c r="H6">
        <v>256800</v>
      </c>
      <c r="I6">
        <v>231773.52</v>
      </c>
      <c r="J6">
        <v>305738.67</v>
      </c>
      <c r="L6" s="30" t="s">
        <v>68</v>
      </c>
      <c r="M6" s="4"/>
      <c r="N6" s="31">
        <v>600000</v>
      </c>
      <c r="O6">
        <v>4310000</v>
      </c>
      <c r="P6">
        <v>1107000</v>
      </c>
      <c r="S6">
        <v>1488800</v>
      </c>
    </row>
    <row r="7" spans="1:21" ht="19.95" customHeight="1">
      <c r="A7" s="30" t="s">
        <v>69</v>
      </c>
      <c r="B7" s="4">
        <v>169000</v>
      </c>
      <c r="C7" s="31">
        <v>169000</v>
      </c>
      <c r="D7">
        <v>199100</v>
      </c>
      <c r="E7">
        <v>152200</v>
      </c>
      <c r="F7">
        <v>153200</v>
      </c>
      <c r="G7">
        <v>128112.36</v>
      </c>
      <c r="H7">
        <v>143100</v>
      </c>
      <c r="I7">
        <v>152953.41</v>
      </c>
      <c r="J7">
        <v>271233.45</v>
      </c>
      <c r="L7" s="30" t="s">
        <v>70</v>
      </c>
      <c r="M7" s="4"/>
      <c r="N7" s="31">
        <v>1160000</v>
      </c>
      <c r="O7">
        <v>5800000</v>
      </c>
      <c r="P7">
        <v>4770000</v>
      </c>
      <c r="S7">
        <v>6410000</v>
      </c>
    </row>
    <row r="8" spans="1:21" ht="19.95" customHeight="1">
      <c r="A8" s="30" t="s">
        <v>71</v>
      </c>
      <c r="B8" s="4">
        <v>225000</v>
      </c>
      <c r="C8" s="31">
        <v>215000</v>
      </c>
      <c r="D8">
        <v>228000</v>
      </c>
      <c r="E8">
        <v>195500</v>
      </c>
      <c r="F8">
        <v>172200</v>
      </c>
      <c r="G8">
        <v>182711.9</v>
      </c>
      <c r="H8">
        <v>171000</v>
      </c>
      <c r="I8">
        <v>174090.03</v>
      </c>
      <c r="J8">
        <v>112898.13</v>
      </c>
      <c r="L8" s="30"/>
      <c r="M8" s="4"/>
      <c r="N8" s="31"/>
      <c r="P8">
        <v>1015000</v>
      </c>
    </row>
    <row r="9" spans="1:21" ht="19.95" customHeight="1">
      <c r="A9" s="30" t="s">
        <v>72</v>
      </c>
      <c r="B9" s="4">
        <v>142200</v>
      </c>
      <c r="C9" s="31">
        <v>89800</v>
      </c>
      <c r="D9">
        <v>96800</v>
      </c>
      <c r="E9">
        <v>96000</v>
      </c>
      <c r="F9">
        <v>110000</v>
      </c>
      <c r="G9">
        <v>91435.06</v>
      </c>
      <c r="H9">
        <v>64000</v>
      </c>
      <c r="I9">
        <v>58192.95</v>
      </c>
      <c r="J9">
        <v>23616.78</v>
      </c>
      <c r="L9" s="30" t="s">
        <v>73</v>
      </c>
      <c r="M9" s="4">
        <v>2000000</v>
      </c>
      <c r="N9" s="31">
        <v>20000000</v>
      </c>
      <c r="O9">
        <v>1500000</v>
      </c>
      <c r="P9">
        <v>1560000</v>
      </c>
      <c r="Q9">
        <v>36250000</v>
      </c>
      <c r="R9">
        <v>22600663</v>
      </c>
    </row>
    <row r="10" spans="1:21" ht="19.95" customHeight="1" thickBot="1">
      <c r="A10" s="30" t="s">
        <v>74</v>
      </c>
      <c r="B10" s="4">
        <v>293000</v>
      </c>
      <c r="C10" s="31">
        <v>421000</v>
      </c>
      <c r="D10">
        <v>428000</v>
      </c>
      <c r="E10">
        <v>413000</v>
      </c>
      <c r="F10">
        <v>313000</v>
      </c>
      <c r="G10">
        <v>197936.44</v>
      </c>
      <c r="H10">
        <v>184380</v>
      </c>
      <c r="I10">
        <v>164136.87</v>
      </c>
      <c r="J10">
        <v>171424.93</v>
      </c>
      <c r="L10" s="32" t="s">
        <v>75</v>
      </c>
      <c r="M10" s="33">
        <v>14000000</v>
      </c>
      <c r="N10" s="34">
        <v>43791700</v>
      </c>
      <c r="O10">
        <v>14340000</v>
      </c>
      <c r="P10">
        <v>19274900</v>
      </c>
      <c r="Q10">
        <v>58250000</v>
      </c>
      <c r="R10">
        <v>46774728.740000002</v>
      </c>
      <c r="S10">
        <v>40698800</v>
      </c>
      <c r="T10">
        <v>10498530.01</v>
      </c>
    </row>
    <row r="11" spans="1:21" ht="19.95" customHeight="1">
      <c r="A11" s="30" t="s">
        <v>76</v>
      </c>
      <c r="B11" s="4">
        <v>284000</v>
      </c>
      <c r="C11" s="31">
        <v>288900</v>
      </c>
      <c r="D11">
        <v>232800</v>
      </c>
      <c r="E11">
        <v>82800</v>
      </c>
      <c r="F11">
        <v>295458</v>
      </c>
      <c r="G11">
        <v>1713368.76</v>
      </c>
      <c r="H11">
        <v>1669500</v>
      </c>
      <c r="I11">
        <v>1723455.94</v>
      </c>
      <c r="J11">
        <v>1645421.69</v>
      </c>
    </row>
    <row r="12" spans="1:21" ht="19.95" customHeight="1" thickBot="1">
      <c r="A12" s="30" t="s">
        <v>77</v>
      </c>
      <c r="B12" s="4">
        <v>64000</v>
      </c>
      <c r="C12" s="31">
        <v>65700</v>
      </c>
      <c r="D12">
        <v>71100</v>
      </c>
      <c r="E12">
        <v>54500</v>
      </c>
      <c r="F12">
        <v>48700</v>
      </c>
      <c r="G12">
        <v>46884.61</v>
      </c>
      <c r="H12">
        <v>26300</v>
      </c>
      <c r="I12">
        <v>27083.26</v>
      </c>
      <c r="J12">
        <v>100997</v>
      </c>
      <c r="R12" t="s">
        <v>60</v>
      </c>
      <c r="S12" t="s">
        <v>5</v>
      </c>
      <c r="T12" t="s">
        <v>61</v>
      </c>
      <c r="U12" t="s">
        <v>62</v>
      </c>
    </row>
    <row r="13" spans="1:21" ht="19.95" customHeight="1" thickBot="1">
      <c r="A13" s="32" t="s">
        <v>78</v>
      </c>
      <c r="B13" s="33">
        <v>1767180</v>
      </c>
      <c r="C13" s="34">
        <v>1856780</v>
      </c>
      <c r="D13">
        <v>1921420</v>
      </c>
      <c r="E13">
        <v>1655340</v>
      </c>
      <c r="F13">
        <v>1684758</v>
      </c>
      <c r="G13">
        <v>3262121.9699999997</v>
      </c>
      <c r="H13">
        <v>2978080</v>
      </c>
      <c r="I13">
        <v>2873031.6499999994</v>
      </c>
      <c r="J13">
        <v>2781016.01</v>
      </c>
      <c r="L13" s="27" t="s">
        <v>79</v>
      </c>
      <c r="M13" s="28" t="s">
        <v>10</v>
      </c>
      <c r="N13" s="29" t="s">
        <v>9</v>
      </c>
      <c r="O13" t="s">
        <v>8</v>
      </c>
      <c r="P13" t="s">
        <v>7</v>
      </c>
      <c r="Q13" t="s">
        <v>6</v>
      </c>
      <c r="R13">
        <v>7923217.5199999996</v>
      </c>
      <c r="S13">
        <v>6000000</v>
      </c>
      <c r="T13">
        <v>6380000</v>
      </c>
      <c r="U13">
        <v>5242925.8299999982</v>
      </c>
    </row>
    <row r="14" spans="1:21" ht="19.95" customHeight="1" thickBot="1">
      <c r="G14">
        <v>6524243.9399999995</v>
      </c>
      <c r="L14" s="30" t="s">
        <v>80</v>
      </c>
      <c r="M14" s="4">
        <v>3020000</v>
      </c>
      <c r="N14" s="31">
        <v>2730000</v>
      </c>
      <c r="O14">
        <v>2695000</v>
      </c>
      <c r="P14">
        <v>2735000</v>
      </c>
      <c r="Q14">
        <v>1961153</v>
      </c>
      <c r="R14">
        <v>3753.8</v>
      </c>
      <c r="S14">
        <v>113608</v>
      </c>
      <c r="T14">
        <v>242545.7</v>
      </c>
      <c r="U14">
        <v>69134.53</v>
      </c>
    </row>
    <row r="15" spans="1:21" ht="19.95" customHeight="1">
      <c r="A15" s="27" t="s">
        <v>81</v>
      </c>
      <c r="B15" s="28" t="s">
        <v>10</v>
      </c>
      <c r="C15" s="29" t="s">
        <v>9</v>
      </c>
      <c r="D15" t="s">
        <v>8</v>
      </c>
      <c r="E15" t="s">
        <v>7</v>
      </c>
      <c r="F15" t="s">
        <v>6</v>
      </c>
      <c r="H15" t="s">
        <v>5</v>
      </c>
      <c r="I15" t="s">
        <v>61</v>
      </c>
      <c r="J15">
        <v>5562032.0199999996</v>
      </c>
      <c r="L15" s="30" t="s">
        <v>82</v>
      </c>
      <c r="M15" s="4">
        <v>1281270</v>
      </c>
      <c r="N15" s="31">
        <v>924615</v>
      </c>
      <c r="O15">
        <v>1005295</v>
      </c>
      <c r="P15">
        <v>708460</v>
      </c>
      <c r="Q15">
        <v>645200</v>
      </c>
      <c r="R15">
        <v>0</v>
      </c>
      <c r="S15">
        <v>6000000</v>
      </c>
      <c r="T15">
        <v>6380000</v>
      </c>
      <c r="U15">
        <v>5242925.8299999982</v>
      </c>
    </row>
    <row r="16" spans="1:21" ht="19.95" customHeight="1">
      <c r="A16" s="30" t="s">
        <v>83</v>
      </c>
      <c r="B16" s="4">
        <v>144144</v>
      </c>
      <c r="C16" s="31">
        <v>144144</v>
      </c>
      <c r="D16">
        <v>162260</v>
      </c>
      <c r="E16">
        <v>127560</v>
      </c>
      <c r="F16">
        <v>127560</v>
      </c>
      <c r="G16" t="s">
        <v>60</v>
      </c>
      <c r="H16">
        <v>109000</v>
      </c>
      <c r="I16">
        <v>99319.82</v>
      </c>
      <c r="L16" s="30" t="s">
        <v>84</v>
      </c>
      <c r="M16" s="4">
        <v>140362</v>
      </c>
      <c r="N16" s="31">
        <v>68920</v>
      </c>
      <c r="O16">
        <v>114366</v>
      </c>
      <c r="P16">
        <v>65800</v>
      </c>
      <c r="Q16">
        <v>54300</v>
      </c>
      <c r="R16">
        <v>7926971.3199999994</v>
      </c>
      <c r="S16">
        <v>7320</v>
      </c>
      <c r="T16">
        <v>2958.36</v>
      </c>
      <c r="U16">
        <v>5728.4</v>
      </c>
    </row>
    <row r="17" spans="1:21" ht="19.95" customHeight="1">
      <c r="A17" s="30" t="s">
        <v>85</v>
      </c>
      <c r="B17" s="4">
        <v>100000</v>
      </c>
      <c r="C17" s="31">
        <v>200000</v>
      </c>
      <c r="D17">
        <v>80000</v>
      </c>
      <c r="E17">
        <v>80000</v>
      </c>
      <c r="F17">
        <v>80000</v>
      </c>
      <c r="G17">
        <v>90820.06</v>
      </c>
      <c r="H17">
        <v>80000</v>
      </c>
      <c r="I17">
        <v>253058.5</v>
      </c>
      <c r="J17" t="s">
        <v>62</v>
      </c>
      <c r="L17" s="30" t="s">
        <v>86</v>
      </c>
      <c r="M17" s="4">
        <v>5006555</v>
      </c>
      <c r="N17" s="31">
        <v>3909530</v>
      </c>
      <c r="O17">
        <v>3803650</v>
      </c>
      <c r="P17">
        <v>3646730</v>
      </c>
      <c r="Q17">
        <v>3712106.8991999999</v>
      </c>
      <c r="R17">
        <v>906209.31</v>
      </c>
      <c r="S17">
        <v>54740</v>
      </c>
      <c r="T17">
        <v>16247.84</v>
      </c>
      <c r="U17">
        <v>47880.61</v>
      </c>
    </row>
    <row r="18" spans="1:21" ht="19.95" customHeight="1">
      <c r="A18" s="30" t="s">
        <v>87</v>
      </c>
      <c r="B18" s="4">
        <v>500000</v>
      </c>
      <c r="C18" s="31">
        <v>1680000</v>
      </c>
      <c r="D18">
        <v>980000</v>
      </c>
      <c r="E18">
        <v>980000</v>
      </c>
      <c r="F18">
        <v>980000</v>
      </c>
      <c r="G18">
        <v>42500</v>
      </c>
      <c r="H18">
        <v>828700</v>
      </c>
      <c r="I18">
        <v>967825</v>
      </c>
      <c r="J18">
        <v>547195</v>
      </c>
      <c r="L18" s="30" t="s">
        <v>88</v>
      </c>
      <c r="M18" s="4">
        <v>15780.87</v>
      </c>
      <c r="N18" s="31">
        <v>7420</v>
      </c>
      <c r="O18">
        <v>6020</v>
      </c>
      <c r="P18">
        <v>7520</v>
      </c>
      <c r="Q18">
        <v>9320</v>
      </c>
      <c r="R18">
        <v>42984.39</v>
      </c>
      <c r="S18">
        <v>3025650</v>
      </c>
      <c r="T18">
        <v>2959159.66</v>
      </c>
      <c r="U18">
        <v>2439505.91</v>
      </c>
    </row>
    <row r="19" spans="1:21" ht="19.95" customHeight="1">
      <c r="A19" s="30" t="s">
        <v>89</v>
      </c>
      <c r="B19" s="4">
        <v>1810000</v>
      </c>
      <c r="C19" s="31">
        <v>757000</v>
      </c>
      <c r="D19">
        <v>1557000</v>
      </c>
      <c r="E19">
        <v>550000</v>
      </c>
      <c r="F19">
        <v>560000</v>
      </c>
      <c r="G19">
        <v>44956</v>
      </c>
      <c r="H19">
        <v>714000</v>
      </c>
      <c r="I19">
        <v>796400.98</v>
      </c>
      <c r="J19">
        <v>732484.75</v>
      </c>
      <c r="L19" s="30" t="s">
        <v>90</v>
      </c>
      <c r="M19" s="4">
        <v>423852</v>
      </c>
      <c r="N19" s="31">
        <v>385400</v>
      </c>
      <c r="O19">
        <v>432800</v>
      </c>
      <c r="P19">
        <v>478300</v>
      </c>
      <c r="Q19">
        <v>299335</v>
      </c>
      <c r="R19">
        <v>2890911.84</v>
      </c>
      <c r="S19">
        <v>4400</v>
      </c>
      <c r="T19">
        <v>6324.67</v>
      </c>
      <c r="U19">
        <v>3218.75</v>
      </c>
    </row>
    <row r="20" spans="1:21" ht="19.95" customHeight="1">
      <c r="A20" s="30" t="s">
        <v>91</v>
      </c>
      <c r="B20" s="4">
        <v>539000</v>
      </c>
      <c r="C20" s="31">
        <v>324400</v>
      </c>
      <c r="D20">
        <v>140600</v>
      </c>
      <c r="E20">
        <v>131200</v>
      </c>
      <c r="F20">
        <v>131600</v>
      </c>
      <c r="G20">
        <v>474600</v>
      </c>
      <c r="H20">
        <v>130200</v>
      </c>
      <c r="I20">
        <v>105199</v>
      </c>
      <c r="J20">
        <v>520901.07</v>
      </c>
      <c r="L20" s="30" t="s">
        <v>92</v>
      </c>
      <c r="M20" s="4">
        <v>1500000</v>
      </c>
      <c r="N20" s="31">
        <v>205000</v>
      </c>
      <c r="O20">
        <v>470000</v>
      </c>
      <c r="P20">
        <v>221960</v>
      </c>
      <c r="Q20">
        <v>261456</v>
      </c>
      <c r="R20">
        <v>552847.99</v>
      </c>
      <c r="S20">
        <v>1494167</v>
      </c>
      <c r="T20">
        <v>1510800.07</v>
      </c>
      <c r="U20">
        <v>1599909.87</v>
      </c>
    </row>
    <row r="21" spans="1:21" ht="19.95" customHeight="1">
      <c r="A21" s="30" t="s">
        <v>93</v>
      </c>
      <c r="B21" s="4">
        <v>734307</v>
      </c>
      <c r="C21" s="31">
        <v>786534</v>
      </c>
      <c r="D21">
        <v>710651.09000000008</v>
      </c>
      <c r="E21">
        <v>700352</v>
      </c>
      <c r="F21">
        <v>908077.21</v>
      </c>
      <c r="G21">
        <v>96176.53</v>
      </c>
      <c r="H21">
        <v>392500</v>
      </c>
      <c r="I21">
        <v>391754.94</v>
      </c>
      <c r="J21">
        <v>309930.43</v>
      </c>
      <c r="L21" s="30" t="s">
        <v>94</v>
      </c>
      <c r="M21" s="4">
        <v>54500</v>
      </c>
      <c r="N21" s="31">
        <v>66400</v>
      </c>
      <c r="O21">
        <v>75400</v>
      </c>
      <c r="P21">
        <v>276400</v>
      </c>
      <c r="Q21">
        <v>276600</v>
      </c>
      <c r="R21">
        <v>1775276.41</v>
      </c>
      <c r="S21">
        <v>275380</v>
      </c>
      <c r="T21">
        <v>53152</v>
      </c>
      <c r="U21">
        <v>237562.97</v>
      </c>
    </row>
    <row r="22" spans="1:21" ht="19.95" customHeight="1">
      <c r="A22" s="30" t="s">
        <v>95</v>
      </c>
      <c r="B22" s="4">
        <v>2050650</v>
      </c>
      <c r="C22" s="31">
        <v>1953000</v>
      </c>
      <c r="D22">
        <v>1860000</v>
      </c>
      <c r="E22">
        <v>2025000</v>
      </c>
      <c r="F22">
        <v>1034127</v>
      </c>
      <c r="L22" s="30" t="s">
        <v>96</v>
      </c>
      <c r="M22" s="4">
        <v>177800</v>
      </c>
      <c r="N22" s="31">
        <v>204388</v>
      </c>
      <c r="O22">
        <v>411040</v>
      </c>
      <c r="P22">
        <v>341088</v>
      </c>
      <c r="R22">
        <v>2916.36</v>
      </c>
      <c r="S22">
        <v>622904</v>
      </c>
      <c r="T22">
        <v>616473.43999999994</v>
      </c>
      <c r="U22">
        <v>545922.12</v>
      </c>
    </row>
    <row r="23" spans="1:21" ht="19.95" customHeight="1">
      <c r="A23" s="30" t="s">
        <v>97</v>
      </c>
      <c r="B23" s="4">
        <v>150000</v>
      </c>
      <c r="C23" s="31">
        <v>150000</v>
      </c>
      <c r="E23">
        <v>780000</v>
      </c>
      <c r="F23">
        <v>620000</v>
      </c>
      <c r="G23">
        <v>102637</v>
      </c>
      <c r="H23">
        <v>100000</v>
      </c>
      <c r="I23">
        <v>40373.5</v>
      </c>
      <c r="J23">
        <v>557765</v>
      </c>
      <c r="L23" s="30" t="s">
        <v>98</v>
      </c>
      <c r="M23" s="4">
        <v>507530</v>
      </c>
      <c r="N23" s="31">
        <v>500630</v>
      </c>
      <c r="O23">
        <v>389670</v>
      </c>
      <c r="P23">
        <v>354441</v>
      </c>
      <c r="Q23">
        <v>200000</v>
      </c>
      <c r="R23">
        <v>13080</v>
      </c>
      <c r="S23">
        <v>78000</v>
      </c>
      <c r="T23">
        <v>55670.82</v>
      </c>
      <c r="U23">
        <v>46143.51</v>
      </c>
    </row>
    <row r="24" spans="1:21" ht="19.95" customHeight="1">
      <c r="A24" s="30" t="s">
        <v>99</v>
      </c>
      <c r="B24" s="4"/>
      <c r="C24" s="31"/>
      <c r="L24" s="30" t="s">
        <v>100</v>
      </c>
      <c r="M24" s="4">
        <v>300000</v>
      </c>
      <c r="N24" s="31">
        <v>369600</v>
      </c>
      <c r="O24">
        <v>300000</v>
      </c>
      <c r="P24">
        <v>746850</v>
      </c>
      <c r="Q24">
        <v>1339500</v>
      </c>
      <c r="R24">
        <v>741993.56</v>
      </c>
      <c r="S24">
        <v>2391853</v>
      </c>
      <c r="T24">
        <v>1707673.8</v>
      </c>
      <c r="U24">
        <v>2983763.9</v>
      </c>
    </row>
    <row r="25" spans="1:21" ht="19.95" customHeight="1">
      <c r="A25" s="30"/>
      <c r="B25" s="4"/>
      <c r="C25" s="31"/>
      <c r="L25" s="30"/>
      <c r="M25" s="4"/>
      <c r="N25" s="31"/>
      <c r="O25">
        <v>11860</v>
      </c>
    </row>
    <row r="26" spans="1:21" ht="19.95" customHeight="1" thickBot="1">
      <c r="A26" s="32" t="s">
        <v>101</v>
      </c>
      <c r="B26" s="33">
        <v>6028101</v>
      </c>
      <c r="C26" s="34">
        <v>5995078</v>
      </c>
      <c r="D26">
        <v>5490511.0899999999</v>
      </c>
      <c r="E26">
        <v>4095962</v>
      </c>
      <c r="F26">
        <v>5213737.21</v>
      </c>
      <c r="G26">
        <v>1783657.23</v>
      </c>
      <c r="H26">
        <v>1000000</v>
      </c>
      <c r="I26">
        <v>1200000</v>
      </c>
      <c r="L26" s="32" t="s">
        <v>102</v>
      </c>
      <c r="M26" s="33">
        <f>SUM(M14:M25)</f>
        <v>12427649.869999999</v>
      </c>
      <c r="N26" s="34">
        <v>9371903</v>
      </c>
      <c r="O26">
        <v>9715101</v>
      </c>
      <c r="P26">
        <v>11257259</v>
      </c>
      <c r="Q26">
        <v>15256375.8992</v>
      </c>
      <c r="R26">
        <v>256634.67</v>
      </c>
      <c r="S26">
        <v>82788</v>
      </c>
      <c r="T26">
        <v>379449.02</v>
      </c>
      <c r="U26">
        <v>344657.42</v>
      </c>
    </row>
  </sheetData>
  <mergeCells count="1">
    <mergeCell ref="A1:N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1"/>
  <sheetViews>
    <sheetView topLeftCell="C1" workbookViewId="0">
      <selection activeCell="B10" sqref="B10"/>
    </sheetView>
  </sheetViews>
  <sheetFormatPr defaultRowHeight="14.4"/>
  <cols>
    <col min="1" max="1" width="57.5546875" customWidth="1"/>
    <col min="2" max="2" width="16" customWidth="1"/>
    <col min="3" max="4" width="13.6640625" customWidth="1"/>
    <col min="5" max="6" width="13.88671875" bestFit="1" customWidth="1"/>
    <col min="7" max="7" width="13.88671875" customWidth="1"/>
    <col min="8" max="8" width="13.6640625" customWidth="1"/>
    <col min="9" max="9" width="13.88671875" bestFit="1" customWidth="1"/>
    <col min="10" max="10" width="12.77734375" bestFit="1" customWidth="1"/>
    <col min="11" max="11" width="15.77734375" customWidth="1"/>
    <col min="257" max="257" width="57.5546875" customWidth="1"/>
    <col min="258" max="258" width="16" customWidth="1"/>
    <col min="259" max="260" width="13.6640625" customWidth="1"/>
    <col min="261" max="262" width="13.88671875" bestFit="1" customWidth="1"/>
    <col min="263" max="263" width="13.88671875" customWidth="1"/>
    <col min="264" max="264" width="13.6640625" customWidth="1"/>
    <col min="265" max="265" width="13.88671875" bestFit="1" customWidth="1"/>
    <col min="266" max="266" width="12.77734375" bestFit="1" customWidth="1"/>
    <col min="267" max="267" width="15.77734375" customWidth="1"/>
    <col min="513" max="513" width="57.5546875" customWidth="1"/>
    <col min="514" max="514" width="16" customWidth="1"/>
    <col min="515" max="516" width="13.6640625" customWidth="1"/>
    <col min="517" max="518" width="13.88671875" bestFit="1" customWidth="1"/>
    <col min="519" max="519" width="13.88671875" customWidth="1"/>
    <col min="520" max="520" width="13.6640625" customWidth="1"/>
    <col min="521" max="521" width="13.88671875" bestFit="1" customWidth="1"/>
    <col min="522" max="522" width="12.77734375" bestFit="1" customWidth="1"/>
    <col min="523" max="523" width="15.77734375" customWidth="1"/>
    <col min="769" max="769" width="57.5546875" customWidth="1"/>
    <col min="770" max="770" width="16" customWidth="1"/>
    <col min="771" max="772" width="13.6640625" customWidth="1"/>
    <col min="773" max="774" width="13.88671875" bestFit="1" customWidth="1"/>
    <col min="775" max="775" width="13.88671875" customWidth="1"/>
    <col min="776" max="776" width="13.6640625" customWidth="1"/>
    <col min="777" max="777" width="13.88671875" bestFit="1" customWidth="1"/>
    <col min="778" max="778" width="12.77734375" bestFit="1" customWidth="1"/>
    <col min="779" max="779" width="15.77734375" customWidth="1"/>
    <col min="1025" max="1025" width="57.5546875" customWidth="1"/>
    <col min="1026" max="1026" width="16" customWidth="1"/>
    <col min="1027" max="1028" width="13.6640625" customWidth="1"/>
    <col min="1029" max="1030" width="13.88671875" bestFit="1" customWidth="1"/>
    <col min="1031" max="1031" width="13.88671875" customWidth="1"/>
    <col min="1032" max="1032" width="13.6640625" customWidth="1"/>
    <col min="1033" max="1033" width="13.88671875" bestFit="1" customWidth="1"/>
    <col min="1034" max="1034" width="12.77734375" bestFit="1" customWidth="1"/>
    <col min="1035" max="1035" width="15.77734375" customWidth="1"/>
    <col min="1281" max="1281" width="57.5546875" customWidth="1"/>
    <col min="1282" max="1282" width="16" customWidth="1"/>
    <col min="1283" max="1284" width="13.6640625" customWidth="1"/>
    <col min="1285" max="1286" width="13.88671875" bestFit="1" customWidth="1"/>
    <col min="1287" max="1287" width="13.88671875" customWidth="1"/>
    <col min="1288" max="1288" width="13.6640625" customWidth="1"/>
    <col min="1289" max="1289" width="13.88671875" bestFit="1" customWidth="1"/>
    <col min="1290" max="1290" width="12.77734375" bestFit="1" customWidth="1"/>
    <col min="1291" max="1291" width="15.77734375" customWidth="1"/>
    <col min="1537" max="1537" width="57.5546875" customWidth="1"/>
    <col min="1538" max="1538" width="16" customWidth="1"/>
    <col min="1539" max="1540" width="13.6640625" customWidth="1"/>
    <col min="1541" max="1542" width="13.88671875" bestFit="1" customWidth="1"/>
    <col min="1543" max="1543" width="13.88671875" customWidth="1"/>
    <col min="1544" max="1544" width="13.6640625" customWidth="1"/>
    <col min="1545" max="1545" width="13.88671875" bestFit="1" customWidth="1"/>
    <col min="1546" max="1546" width="12.77734375" bestFit="1" customWidth="1"/>
    <col min="1547" max="1547" width="15.77734375" customWidth="1"/>
    <col min="1793" max="1793" width="57.5546875" customWidth="1"/>
    <col min="1794" max="1794" width="16" customWidth="1"/>
    <col min="1795" max="1796" width="13.6640625" customWidth="1"/>
    <col min="1797" max="1798" width="13.88671875" bestFit="1" customWidth="1"/>
    <col min="1799" max="1799" width="13.88671875" customWidth="1"/>
    <col min="1800" max="1800" width="13.6640625" customWidth="1"/>
    <col min="1801" max="1801" width="13.88671875" bestFit="1" customWidth="1"/>
    <col min="1802" max="1802" width="12.77734375" bestFit="1" customWidth="1"/>
    <col min="1803" max="1803" width="15.77734375" customWidth="1"/>
    <col min="2049" max="2049" width="57.5546875" customWidth="1"/>
    <col min="2050" max="2050" width="16" customWidth="1"/>
    <col min="2051" max="2052" width="13.6640625" customWidth="1"/>
    <col min="2053" max="2054" width="13.88671875" bestFit="1" customWidth="1"/>
    <col min="2055" max="2055" width="13.88671875" customWidth="1"/>
    <col min="2056" max="2056" width="13.6640625" customWidth="1"/>
    <col min="2057" max="2057" width="13.88671875" bestFit="1" customWidth="1"/>
    <col min="2058" max="2058" width="12.77734375" bestFit="1" customWidth="1"/>
    <col min="2059" max="2059" width="15.77734375" customWidth="1"/>
    <col min="2305" max="2305" width="57.5546875" customWidth="1"/>
    <col min="2306" max="2306" width="16" customWidth="1"/>
    <col min="2307" max="2308" width="13.6640625" customWidth="1"/>
    <col min="2309" max="2310" width="13.88671875" bestFit="1" customWidth="1"/>
    <col min="2311" max="2311" width="13.88671875" customWidth="1"/>
    <col min="2312" max="2312" width="13.6640625" customWidth="1"/>
    <col min="2313" max="2313" width="13.88671875" bestFit="1" customWidth="1"/>
    <col min="2314" max="2314" width="12.77734375" bestFit="1" customWidth="1"/>
    <col min="2315" max="2315" width="15.77734375" customWidth="1"/>
    <col min="2561" max="2561" width="57.5546875" customWidth="1"/>
    <col min="2562" max="2562" width="16" customWidth="1"/>
    <col min="2563" max="2564" width="13.6640625" customWidth="1"/>
    <col min="2565" max="2566" width="13.88671875" bestFit="1" customWidth="1"/>
    <col min="2567" max="2567" width="13.88671875" customWidth="1"/>
    <col min="2568" max="2568" width="13.6640625" customWidth="1"/>
    <col min="2569" max="2569" width="13.88671875" bestFit="1" customWidth="1"/>
    <col min="2570" max="2570" width="12.77734375" bestFit="1" customWidth="1"/>
    <col min="2571" max="2571" width="15.77734375" customWidth="1"/>
    <col min="2817" max="2817" width="57.5546875" customWidth="1"/>
    <col min="2818" max="2818" width="16" customWidth="1"/>
    <col min="2819" max="2820" width="13.6640625" customWidth="1"/>
    <col min="2821" max="2822" width="13.88671875" bestFit="1" customWidth="1"/>
    <col min="2823" max="2823" width="13.88671875" customWidth="1"/>
    <col min="2824" max="2824" width="13.6640625" customWidth="1"/>
    <col min="2825" max="2825" width="13.88671875" bestFit="1" customWidth="1"/>
    <col min="2826" max="2826" width="12.77734375" bestFit="1" customWidth="1"/>
    <col min="2827" max="2827" width="15.77734375" customWidth="1"/>
    <col min="3073" max="3073" width="57.5546875" customWidth="1"/>
    <col min="3074" max="3074" width="16" customWidth="1"/>
    <col min="3075" max="3076" width="13.6640625" customWidth="1"/>
    <col min="3077" max="3078" width="13.88671875" bestFit="1" customWidth="1"/>
    <col min="3079" max="3079" width="13.88671875" customWidth="1"/>
    <col min="3080" max="3080" width="13.6640625" customWidth="1"/>
    <col min="3081" max="3081" width="13.88671875" bestFit="1" customWidth="1"/>
    <col min="3082" max="3082" width="12.77734375" bestFit="1" customWidth="1"/>
    <col min="3083" max="3083" width="15.77734375" customWidth="1"/>
    <col min="3329" max="3329" width="57.5546875" customWidth="1"/>
    <col min="3330" max="3330" width="16" customWidth="1"/>
    <col min="3331" max="3332" width="13.6640625" customWidth="1"/>
    <col min="3333" max="3334" width="13.88671875" bestFit="1" customWidth="1"/>
    <col min="3335" max="3335" width="13.88671875" customWidth="1"/>
    <col min="3336" max="3336" width="13.6640625" customWidth="1"/>
    <col min="3337" max="3337" width="13.88671875" bestFit="1" customWidth="1"/>
    <col min="3338" max="3338" width="12.77734375" bestFit="1" customWidth="1"/>
    <col min="3339" max="3339" width="15.77734375" customWidth="1"/>
    <col min="3585" max="3585" width="57.5546875" customWidth="1"/>
    <col min="3586" max="3586" width="16" customWidth="1"/>
    <col min="3587" max="3588" width="13.6640625" customWidth="1"/>
    <col min="3589" max="3590" width="13.88671875" bestFit="1" customWidth="1"/>
    <col min="3591" max="3591" width="13.88671875" customWidth="1"/>
    <col min="3592" max="3592" width="13.6640625" customWidth="1"/>
    <col min="3593" max="3593" width="13.88671875" bestFit="1" customWidth="1"/>
    <col min="3594" max="3594" width="12.77734375" bestFit="1" customWidth="1"/>
    <col min="3595" max="3595" width="15.77734375" customWidth="1"/>
    <col min="3841" max="3841" width="57.5546875" customWidth="1"/>
    <col min="3842" max="3842" width="16" customWidth="1"/>
    <col min="3843" max="3844" width="13.6640625" customWidth="1"/>
    <col min="3845" max="3846" width="13.88671875" bestFit="1" customWidth="1"/>
    <col min="3847" max="3847" width="13.88671875" customWidth="1"/>
    <col min="3848" max="3848" width="13.6640625" customWidth="1"/>
    <col min="3849" max="3849" width="13.88671875" bestFit="1" customWidth="1"/>
    <col min="3850" max="3850" width="12.77734375" bestFit="1" customWidth="1"/>
    <col min="3851" max="3851" width="15.77734375" customWidth="1"/>
    <col min="4097" max="4097" width="57.5546875" customWidth="1"/>
    <col min="4098" max="4098" width="16" customWidth="1"/>
    <col min="4099" max="4100" width="13.6640625" customWidth="1"/>
    <col min="4101" max="4102" width="13.88671875" bestFit="1" customWidth="1"/>
    <col min="4103" max="4103" width="13.88671875" customWidth="1"/>
    <col min="4104" max="4104" width="13.6640625" customWidth="1"/>
    <col min="4105" max="4105" width="13.88671875" bestFit="1" customWidth="1"/>
    <col min="4106" max="4106" width="12.77734375" bestFit="1" customWidth="1"/>
    <col min="4107" max="4107" width="15.77734375" customWidth="1"/>
    <col min="4353" max="4353" width="57.5546875" customWidth="1"/>
    <col min="4354" max="4354" width="16" customWidth="1"/>
    <col min="4355" max="4356" width="13.6640625" customWidth="1"/>
    <col min="4357" max="4358" width="13.88671875" bestFit="1" customWidth="1"/>
    <col min="4359" max="4359" width="13.88671875" customWidth="1"/>
    <col min="4360" max="4360" width="13.6640625" customWidth="1"/>
    <col min="4361" max="4361" width="13.88671875" bestFit="1" customWidth="1"/>
    <col min="4362" max="4362" width="12.77734375" bestFit="1" customWidth="1"/>
    <col min="4363" max="4363" width="15.77734375" customWidth="1"/>
    <col min="4609" max="4609" width="57.5546875" customWidth="1"/>
    <col min="4610" max="4610" width="16" customWidth="1"/>
    <col min="4611" max="4612" width="13.6640625" customWidth="1"/>
    <col min="4613" max="4614" width="13.88671875" bestFit="1" customWidth="1"/>
    <col min="4615" max="4615" width="13.88671875" customWidth="1"/>
    <col min="4616" max="4616" width="13.6640625" customWidth="1"/>
    <col min="4617" max="4617" width="13.88671875" bestFit="1" customWidth="1"/>
    <col min="4618" max="4618" width="12.77734375" bestFit="1" customWidth="1"/>
    <col min="4619" max="4619" width="15.77734375" customWidth="1"/>
    <col min="4865" max="4865" width="57.5546875" customWidth="1"/>
    <col min="4866" max="4866" width="16" customWidth="1"/>
    <col min="4867" max="4868" width="13.6640625" customWidth="1"/>
    <col min="4869" max="4870" width="13.88671875" bestFit="1" customWidth="1"/>
    <col min="4871" max="4871" width="13.88671875" customWidth="1"/>
    <col min="4872" max="4872" width="13.6640625" customWidth="1"/>
    <col min="4873" max="4873" width="13.88671875" bestFit="1" customWidth="1"/>
    <col min="4874" max="4874" width="12.77734375" bestFit="1" customWidth="1"/>
    <col min="4875" max="4875" width="15.77734375" customWidth="1"/>
    <col min="5121" max="5121" width="57.5546875" customWidth="1"/>
    <col min="5122" max="5122" width="16" customWidth="1"/>
    <col min="5123" max="5124" width="13.6640625" customWidth="1"/>
    <col min="5125" max="5126" width="13.88671875" bestFit="1" customWidth="1"/>
    <col min="5127" max="5127" width="13.88671875" customWidth="1"/>
    <col min="5128" max="5128" width="13.6640625" customWidth="1"/>
    <col min="5129" max="5129" width="13.88671875" bestFit="1" customWidth="1"/>
    <col min="5130" max="5130" width="12.77734375" bestFit="1" customWidth="1"/>
    <col min="5131" max="5131" width="15.77734375" customWidth="1"/>
    <col min="5377" max="5377" width="57.5546875" customWidth="1"/>
    <col min="5378" max="5378" width="16" customWidth="1"/>
    <col min="5379" max="5380" width="13.6640625" customWidth="1"/>
    <col min="5381" max="5382" width="13.88671875" bestFit="1" customWidth="1"/>
    <col min="5383" max="5383" width="13.88671875" customWidth="1"/>
    <col min="5384" max="5384" width="13.6640625" customWidth="1"/>
    <col min="5385" max="5385" width="13.88671875" bestFit="1" customWidth="1"/>
    <col min="5386" max="5386" width="12.77734375" bestFit="1" customWidth="1"/>
    <col min="5387" max="5387" width="15.77734375" customWidth="1"/>
    <col min="5633" max="5633" width="57.5546875" customWidth="1"/>
    <col min="5634" max="5634" width="16" customWidth="1"/>
    <col min="5635" max="5636" width="13.6640625" customWidth="1"/>
    <col min="5637" max="5638" width="13.88671875" bestFit="1" customWidth="1"/>
    <col min="5639" max="5639" width="13.88671875" customWidth="1"/>
    <col min="5640" max="5640" width="13.6640625" customWidth="1"/>
    <col min="5641" max="5641" width="13.88671875" bestFit="1" customWidth="1"/>
    <col min="5642" max="5642" width="12.77734375" bestFit="1" customWidth="1"/>
    <col min="5643" max="5643" width="15.77734375" customWidth="1"/>
    <col min="5889" max="5889" width="57.5546875" customWidth="1"/>
    <col min="5890" max="5890" width="16" customWidth="1"/>
    <col min="5891" max="5892" width="13.6640625" customWidth="1"/>
    <col min="5893" max="5894" width="13.88671875" bestFit="1" customWidth="1"/>
    <col min="5895" max="5895" width="13.88671875" customWidth="1"/>
    <col min="5896" max="5896" width="13.6640625" customWidth="1"/>
    <col min="5897" max="5897" width="13.88671875" bestFit="1" customWidth="1"/>
    <col min="5898" max="5898" width="12.77734375" bestFit="1" customWidth="1"/>
    <col min="5899" max="5899" width="15.77734375" customWidth="1"/>
    <col min="6145" max="6145" width="57.5546875" customWidth="1"/>
    <col min="6146" max="6146" width="16" customWidth="1"/>
    <col min="6147" max="6148" width="13.6640625" customWidth="1"/>
    <col min="6149" max="6150" width="13.88671875" bestFit="1" customWidth="1"/>
    <col min="6151" max="6151" width="13.88671875" customWidth="1"/>
    <col min="6152" max="6152" width="13.6640625" customWidth="1"/>
    <col min="6153" max="6153" width="13.88671875" bestFit="1" customWidth="1"/>
    <col min="6154" max="6154" width="12.77734375" bestFit="1" customWidth="1"/>
    <col min="6155" max="6155" width="15.77734375" customWidth="1"/>
    <col min="6401" max="6401" width="57.5546875" customWidth="1"/>
    <col min="6402" max="6402" width="16" customWidth="1"/>
    <col min="6403" max="6404" width="13.6640625" customWidth="1"/>
    <col min="6405" max="6406" width="13.88671875" bestFit="1" customWidth="1"/>
    <col min="6407" max="6407" width="13.88671875" customWidth="1"/>
    <col min="6408" max="6408" width="13.6640625" customWidth="1"/>
    <col min="6409" max="6409" width="13.88671875" bestFit="1" customWidth="1"/>
    <col min="6410" max="6410" width="12.77734375" bestFit="1" customWidth="1"/>
    <col min="6411" max="6411" width="15.77734375" customWidth="1"/>
    <col min="6657" max="6657" width="57.5546875" customWidth="1"/>
    <col min="6658" max="6658" width="16" customWidth="1"/>
    <col min="6659" max="6660" width="13.6640625" customWidth="1"/>
    <col min="6661" max="6662" width="13.88671875" bestFit="1" customWidth="1"/>
    <col min="6663" max="6663" width="13.88671875" customWidth="1"/>
    <col min="6664" max="6664" width="13.6640625" customWidth="1"/>
    <col min="6665" max="6665" width="13.88671875" bestFit="1" customWidth="1"/>
    <col min="6666" max="6666" width="12.77734375" bestFit="1" customWidth="1"/>
    <col min="6667" max="6667" width="15.77734375" customWidth="1"/>
    <col min="6913" max="6913" width="57.5546875" customWidth="1"/>
    <col min="6914" max="6914" width="16" customWidth="1"/>
    <col min="6915" max="6916" width="13.6640625" customWidth="1"/>
    <col min="6917" max="6918" width="13.88671875" bestFit="1" customWidth="1"/>
    <col min="6919" max="6919" width="13.88671875" customWidth="1"/>
    <col min="6920" max="6920" width="13.6640625" customWidth="1"/>
    <col min="6921" max="6921" width="13.88671875" bestFit="1" customWidth="1"/>
    <col min="6922" max="6922" width="12.77734375" bestFit="1" customWidth="1"/>
    <col min="6923" max="6923" width="15.77734375" customWidth="1"/>
    <col min="7169" max="7169" width="57.5546875" customWidth="1"/>
    <col min="7170" max="7170" width="16" customWidth="1"/>
    <col min="7171" max="7172" width="13.6640625" customWidth="1"/>
    <col min="7173" max="7174" width="13.88671875" bestFit="1" customWidth="1"/>
    <col min="7175" max="7175" width="13.88671875" customWidth="1"/>
    <col min="7176" max="7176" width="13.6640625" customWidth="1"/>
    <col min="7177" max="7177" width="13.88671875" bestFit="1" customWidth="1"/>
    <col min="7178" max="7178" width="12.77734375" bestFit="1" customWidth="1"/>
    <col min="7179" max="7179" width="15.77734375" customWidth="1"/>
    <col min="7425" max="7425" width="57.5546875" customWidth="1"/>
    <col min="7426" max="7426" width="16" customWidth="1"/>
    <col min="7427" max="7428" width="13.6640625" customWidth="1"/>
    <col min="7429" max="7430" width="13.88671875" bestFit="1" customWidth="1"/>
    <col min="7431" max="7431" width="13.88671875" customWidth="1"/>
    <col min="7432" max="7432" width="13.6640625" customWidth="1"/>
    <col min="7433" max="7433" width="13.88671875" bestFit="1" customWidth="1"/>
    <col min="7434" max="7434" width="12.77734375" bestFit="1" customWidth="1"/>
    <col min="7435" max="7435" width="15.77734375" customWidth="1"/>
    <col min="7681" max="7681" width="57.5546875" customWidth="1"/>
    <col min="7682" max="7682" width="16" customWidth="1"/>
    <col min="7683" max="7684" width="13.6640625" customWidth="1"/>
    <col min="7685" max="7686" width="13.88671875" bestFit="1" customWidth="1"/>
    <col min="7687" max="7687" width="13.88671875" customWidth="1"/>
    <col min="7688" max="7688" width="13.6640625" customWidth="1"/>
    <col min="7689" max="7689" width="13.88671875" bestFit="1" customWidth="1"/>
    <col min="7690" max="7690" width="12.77734375" bestFit="1" customWidth="1"/>
    <col min="7691" max="7691" width="15.77734375" customWidth="1"/>
    <col min="7937" max="7937" width="57.5546875" customWidth="1"/>
    <col min="7938" max="7938" width="16" customWidth="1"/>
    <col min="7939" max="7940" width="13.6640625" customWidth="1"/>
    <col min="7941" max="7942" width="13.88671875" bestFit="1" customWidth="1"/>
    <col min="7943" max="7943" width="13.88671875" customWidth="1"/>
    <col min="7944" max="7944" width="13.6640625" customWidth="1"/>
    <col min="7945" max="7945" width="13.88671875" bestFit="1" customWidth="1"/>
    <col min="7946" max="7946" width="12.77734375" bestFit="1" customWidth="1"/>
    <col min="7947" max="7947" width="15.77734375" customWidth="1"/>
    <col min="8193" max="8193" width="57.5546875" customWidth="1"/>
    <col min="8194" max="8194" width="16" customWidth="1"/>
    <col min="8195" max="8196" width="13.6640625" customWidth="1"/>
    <col min="8197" max="8198" width="13.88671875" bestFit="1" customWidth="1"/>
    <col min="8199" max="8199" width="13.88671875" customWidth="1"/>
    <col min="8200" max="8200" width="13.6640625" customWidth="1"/>
    <col min="8201" max="8201" width="13.88671875" bestFit="1" customWidth="1"/>
    <col min="8202" max="8202" width="12.77734375" bestFit="1" customWidth="1"/>
    <col min="8203" max="8203" width="15.77734375" customWidth="1"/>
    <col min="8449" max="8449" width="57.5546875" customWidth="1"/>
    <col min="8450" max="8450" width="16" customWidth="1"/>
    <col min="8451" max="8452" width="13.6640625" customWidth="1"/>
    <col min="8453" max="8454" width="13.88671875" bestFit="1" customWidth="1"/>
    <col min="8455" max="8455" width="13.88671875" customWidth="1"/>
    <col min="8456" max="8456" width="13.6640625" customWidth="1"/>
    <col min="8457" max="8457" width="13.88671875" bestFit="1" customWidth="1"/>
    <col min="8458" max="8458" width="12.77734375" bestFit="1" customWidth="1"/>
    <col min="8459" max="8459" width="15.77734375" customWidth="1"/>
    <col min="8705" max="8705" width="57.5546875" customWidth="1"/>
    <col min="8706" max="8706" width="16" customWidth="1"/>
    <col min="8707" max="8708" width="13.6640625" customWidth="1"/>
    <col min="8709" max="8710" width="13.88671875" bestFit="1" customWidth="1"/>
    <col min="8711" max="8711" width="13.88671875" customWidth="1"/>
    <col min="8712" max="8712" width="13.6640625" customWidth="1"/>
    <col min="8713" max="8713" width="13.88671875" bestFit="1" customWidth="1"/>
    <col min="8714" max="8714" width="12.77734375" bestFit="1" customWidth="1"/>
    <col min="8715" max="8715" width="15.77734375" customWidth="1"/>
    <col min="8961" max="8961" width="57.5546875" customWidth="1"/>
    <col min="8962" max="8962" width="16" customWidth="1"/>
    <col min="8963" max="8964" width="13.6640625" customWidth="1"/>
    <col min="8965" max="8966" width="13.88671875" bestFit="1" customWidth="1"/>
    <col min="8967" max="8967" width="13.88671875" customWidth="1"/>
    <col min="8968" max="8968" width="13.6640625" customWidth="1"/>
    <col min="8969" max="8969" width="13.88671875" bestFit="1" customWidth="1"/>
    <col min="8970" max="8970" width="12.77734375" bestFit="1" customWidth="1"/>
    <col min="8971" max="8971" width="15.77734375" customWidth="1"/>
    <col min="9217" max="9217" width="57.5546875" customWidth="1"/>
    <col min="9218" max="9218" width="16" customWidth="1"/>
    <col min="9219" max="9220" width="13.6640625" customWidth="1"/>
    <col min="9221" max="9222" width="13.88671875" bestFit="1" customWidth="1"/>
    <col min="9223" max="9223" width="13.88671875" customWidth="1"/>
    <col min="9224" max="9224" width="13.6640625" customWidth="1"/>
    <col min="9225" max="9225" width="13.88671875" bestFit="1" customWidth="1"/>
    <col min="9226" max="9226" width="12.77734375" bestFit="1" customWidth="1"/>
    <col min="9227" max="9227" width="15.77734375" customWidth="1"/>
    <col min="9473" max="9473" width="57.5546875" customWidth="1"/>
    <col min="9474" max="9474" width="16" customWidth="1"/>
    <col min="9475" max="9476" width="13.6640625" customWidth="1"/>
    <col min="9477" max="9478" width="13.88671875" bestFit="1" customWidth="1"/>
    <col min="9479" max="9479" width="13.88671875" customWidth="1"/>
    <col min="9480" max="9480" width="13.6640625" customWidth="1"/>
    <col min="9481" max="9481" width="13.88671875" bestFit="1" customWidth="1"/>
    <col min="9482" max="9482" width="12.77734375" bestFit="1" customWidth="1"/>
    <col min="9483" max="9483" width="15.77734375" customWidth="1"/>
    <col min="9729" max="9729" width="57.5546875" customWidth="1"/>
    <col min="9730" max="9730" width="16" customWidth="1"/>
    <col min="9731" max="9732" width="13.6640625" customWidth="1"/>
    <col min="9733" max="9734" width="13.88671875" bestFit="1" customWidth="1"/>
    <col min="9735" max="9735" width="13.88671875" customWidth="1"/>
    <col min="9736" max="9736" width="13.6640625" customWidth="1"/>
    <col min="9737" max="9737" width="13.88671875" bestFit="1" customWidth="1"/>
    <col min="9738" max="9738" width="12.77734375" bestFit="1" customWidth="1"/>
    <col min="9739" max="9739" width="15.77734375" customWidth="1"/>
    <col min="9985" max="9985" width="57.5546875" customWidth="1"/>
    <col min="9986" max="9986" width="16" customWidth="1"/>
    <col min="9987" max="9988" width="13.6640625" customWidth="1"/>
    <col min="9989" max="9990" width="13.88671875" bestFit="1" customWidth="1"/>
    <col min="9991" max="9991" width="13.88671875" customWidth="1"/>
    <col min="9992" max="9992" width="13.6640625" customWidth="1"/>
    <col min="9993" max="9993" width="13.88671875" bestFit="1" customWidth="1"/>
    <col min="9994" max="9994" width="12.77734375" bestFit="1" customWidth="1"/>
    <col min="9995" max="9995" width="15.77734375" customWidth="1"/>
    <col min="10241" max="10241" width="57.5546875" customWidth="1"/>
    <col min="10242" max="10242" width="16" customWidth="1"/>
    <col min="10243" max="10244" width="13.6640625" customWidth="1"/>
    <col min="10245" max="10246" width="13.88671875" bestFit="1" customWidth="1"/>
    <col min="10247" max="10247" width="13.88671875" customWidth="1"/>
    <col min="10248" max="10248" width="13.6640625" customWidth="1"/>
    <col min="10249" max="10249" width="13.88671875" bestFit="1" customWidth="1"/>
    <col min="10250" max="10250" width="12.77734375" bestFit="1" customWidth="1"/>
    <col min="10251" max="10251" width="15.77734375" customWidth="1"/>
    <col min="10497" max="10497" width="57.5546875" customWidth="1"/>
    <col min="10498" max="10498" width="16" customWidth="1"/>
    <col min="10499" max="10500" width="13.6640625" customWidth="1"/>
    <col min="10501" max="10502" width="13.88671875" bestFit="1" customWidth="1"/>
    <col min="10503" max="10503" width="13.88671875" customWidth="1"/>
    <col min="10504" max="10504" width="13.6640625" customWidth="1"/>
    <col min="10505" max="10505" width="13.88671875" bestFit="1" customWidth="1"/>
    <col min="10506" max="10506" width="12.77734375" bestFit="1" customWidth="1"/>
    <col min="10507" max="10507" width="15.77734375" customWidth="1"/>
    <col min="10753" max="10753" width="57.5546875" customWidth="1"/>
    <col min="10754" max="10754" width="16" customWidth="1"/>
    <col min="10755" max="10756" width="13.6640625" customWidth="1"/>
    <col min="10757" max="10758" width="13.88671875" bestFit="1" customWidth="1"/>
    <col min="10759" max="10759" width="13.88671875" customWidth="1"/>
    <col min="10760" max="10760" width="13.6640625" customWidth="1"/>
    <col min="10761" max="10761" width="13.88671875" bestFit="1" customWidth="1"/>
    <col min="10762" max="10762" width="12.77734375" bestFit="1" customWidth="1"/>
    <col min="10763" max="10763" width="15.77734375" customWidth="1"/>
    <col min="11009" max="11009" width="57.5546875" customWidth="1"/>
    <col min="11010" max="11010" width="16" customWidth="1"/>
    <col min="11011" max="11012" width="13.6640625" customWidth="1"/>
    <col min="11013" max="11014" width="13.88671875" bestFit="1" customWidth="1"/>
    <col min="11015" max="11015" width="13.88671875" customWidth="1"/>
    <col min="11016" max="11016" width="13.6640625" customWidth="1"/>
    <col min="11017" max="11017" width="13.88671875" bestFit="1" customWidth="1"/>
    <col min="11018" max="11018" width="12.77734375" bestFit="1" customWidth="1"/>
    <col min="11019" max="11019" width="15.77734375" customWidth="1"/>
    <col min="11265" max="11265" width="57.5546875" customWidth="1"/>
    <col min="11266" max="11266" width="16" customWidth="1"/>
    <col min="11267" max="11268" width="13.6640625" customWidth="1"/>
    <col min="11269" max="11270" width="13.88671875" bestFit="1" customWidth="1"/>
    <col min="11271" max="11271" width="13.88671875" customWidth="1"/>
    <col min="11272" max="11272" width="13.6640625" customWidth="1"/>
    <col min="11273" max="11273" width="13.88671875" bestFit="1" customWidth="1"/>
    <col min="11274" max="11274" width="12.77734375" bestFit="1" customWidth="1"/>
    <col min="11275" max="11275" width="15.77734375" customWidth="1"/>
    <col min="11521" max="11521" width="57.5546875" customWidth="1"/>
    <col min="11522" max="11522" width="16" customWidth="1"/>
    <col min="11523" max="11524" width="13.6640625" customWidth="1"/>
    <col min="11525" max="11526" width="13.88671875" bestFit="1" customWidth="1"/>
    <col min="11527" max="11527" width="13.88671875" customWidth="1"/>
    <col min="11528" max="11528" width="13.6640625" customWidth="1"/>
    <col min="11529" max="11529" width="13.88671875" bestFit="1" customWidth="1"/>
    <col min="11530" max="11530" width="12.77734375" bestFit="1" customWidth="1"/>
    <col min="11531" max="11531" width="15.77734375" customWidth="1"/>
    <col min="11777" max="11777" width="57.5546875" customWidth="1"/>
    <col min="11778" max="11778" width="16" customWidth="1"/>
    <col min="11779" max="11780" width="13.6640625" customWidth="1"/>
    <col min="11781" max="11782" width="13.88671875" bestFit="1" customWidth="1"/>
    <col min="11783" max="11783" width="13.88671875" customWidth="1"/>
    <col min="11784" max="11784" width="13.6640625" customWidth="1"/>
    <col min="11785" max="11785" width="13.88671875" bestFit="1" customWidth="1"/>
    <col min="11786" max="11786" width="12.77734375" bestFit="1" customWidth="1"/>
    <col min="11787" max="11787" width="15.77734375" customWidth="1"/>
    <col min="12033" max="12033" width="57.5546875" customWidth="1"/>
    <col min="12034" max="12034" width="16" customWidth="1"/>
    <col min="12035" max="12036" width="13.6640625" customWidth="1"/>
    <col min="12037" max="12038" width="13.88671875" bestFit="1" customWidth="1"/>
    <col min="12039" max="12039" width="13.88671875" customWidth="1"/>
    <col min="12040" max="12040" width="13.6640625" customWidth="1"/>
    <col min="12041" max="12041" width="13.88671875" bestFit="1" customWidth="1"/>
    <col min="12042" max="12042" width="12.77734375" bestFit="1" customWidth="1"/>
    <col min="12043" max="12043" width="15.77734375" customWidth="1"/>
    <col min="12289" max="12289" width="57.5546875" customWidth="1"/>
    <col min="12290" max="12290" width="16" customWidth="1"/>
    <col min="12291" max="12292" width="13.6640625" customWidth="1"/>
    <col min="12293" max="12294" width="13.88671875" bestFit="1" customWidth="1"/>
    <col min="12295" max="12295" width="13.88671875" customWidth="1"/>
    <col min="12296" max="12296" width="13.6640625" customWidth="1"/>
    <col min="12297" max="12297" width="13.88671875" bestFit="1" customWidth="1"/>
    <col min="12298" max="12298" width="12.77734375" bestFit="1" customWidth="1"/>
    <col min="12299" max="12299" width="15.77734375" customWidth="1"/>
    <col min="12545" max="12545" width="57.5546875" customWidth="1"/>
    <col min="12546" max="12546" width="16" customWidth="1"/>
    <col min="12547" max="12548" width="13.6640625" customWidth="1"/>
    <col min="12549" max="12550" width="13.88671875" bestFit="1" customWidth="1"/>
    <col min="12551" max="12551" width="13.88671875" customWidth="1"/>
    <col min="12552" max="12552" width="13.6640625" customWidth="1"/>
    <col min="12553" max="12553" width="13.88671875" bestFit="1" customWidth="1"/>
    <col min="12554" max="12554" width="12.77734375" bestFit="1" customWidth="1"/>
    <col min="12555" max="12555" width="15.77734375" customWidth="1"/>
    <col min="12801" max="12801" width="57.5546875" customWidth="1"/>
    <col min="12802" max="12802" width="16" customWidth="1"/>
    <col min="12803" max="12804" width="13.6640625" customWidth="1"/>
    <col min="12805" max="12806" width="13.88671875" bestFit="1" customWidth="1"/>
    <col min="12807" max="12807" width="13.88671875" customWidth="1"/>
    <col min="12808" max="12808" width="13.6640625" customWidth="1"/>
    <col min="12809" max="12809" width="13.88671875" bestFit="1" customWidth="1"/>
    <col min="12810" max="12810" width="12.77734375" bestFit="1" customWidth="1"/>
    <col min="12811" max="12811" width="15.77734375" customWidth="1"/>
    <col min="13057" max="13057" width="57.5546875" customWidth="1"/>
    <col min="13058" max="13058" width="16" customWidth="1"/>
    <col min="13059" max="13060" width="13.6640625" customWidth="1"/>
    <col min="13061" max="13062" width="13.88671875" bestFit="1" customWidth="1"/>
    <col min="13063" max="13063" width="13.88671875" customWidth="1"/>
    <col min="13064" max="13064" width="13.6640625" customWidth="1"/>
    <col min="13065" max="13065" width="13.88671875" bestFit="1" customWidth="1"/>
    <col min="13066" max="13066" width="12.77734375" bestFit="1" customWidth="1"/>
    <col min="13067" max="13067" width="15.77734375" customWidth="1"/>
    <col min="13313" max="13313" width="57.5546875" customWidth="1"/>
    <col min="13314" max="13314" width="16" customWidth="1"/>
    <col min="13315" max="13316" width="13.6640625" customWidth="1"/>
    <col min="13317" max="13318" width="13.88671875" bestFit="1" customWidth="1"/>
    <col min="13319" max="13319" width="13.88671875" customWidth="1"/>
    <col min="13320" max="13320" width="13.6640625" customWidth="1"/>
    <col min="13321" max="13321" width="13.88671875" bestFit="1" customWidth="1"/>
    <col min="13322" max="13322" width="12.77734375" bestFit="1" customWidth="1"/>
    <col min="13323" max="13323" width="15.77734375" customWidth="1"/>
    <col min="13569" max="13569" width="57.5546875" customWidth="1"/>
    <col min="13570" max="13570" width="16" customWidth="1"/>
    <col min="13571" max="13572" width="13.6640625" customWidth="1"/>
    <col min="13573" max="13574" width="13.88671875" bestFit="1" customWidth="1"/>
    <col min="13575" max="13575" width="13.88671875" customWidth="1"/>
    <col min="13576" max="13576" width="13.6640625" customWidth="1"/>
    <col min="13577" max="13577" width="13.88671875" bestFit="1" customWidth="1"/>
    <col min="13578" max="13578" width="12.77734375" bestFit="1" customWidth="1"/>
    <col min="13579" max="13579" width="15.77734375" customWidth="1"/>
    <col min="13825" max="13825" width="57.5546875" customWidth="1"/>
    <col min="13826" max="13826" width="16" customWidth="1"/>
    <col min="13827" max="13828" width="13.6640625" customWidth="1"/>
    <col min="13829" max="13830" width="13.88671875" bestFit="1" customWidth="1"/>
    <col min="13831" max="13831" width="13.88671875" customWidth="1"/>
    <col min="13832" max="13832" width="13.6640625" customWidth="1"/>
    <col min="13833" max="13833" width="13.88671875" bestFit="1" customWidth="1"/>
    <col min="13834" max="13834" width="12.77734375" bestFit="1" customWidth="1"/>
    <col min="13835" max="13835" width="15.77734375" customWidth="1"/>
    <col min="14081" max="14081" width="57.5546875" customWidth="1"/>
    <col min="14082" max="14082" width="16" customWidth="1"/>
    <col min="14083" max="14084" width="13.6640625" customWidth="1"/>
    <col min="14085" max="14086" width="13.88671875" bestFit="1" customWidth="1"/>
    <col min="14087" max="14087" width="13.88671875" customWidth="1"/>
    <col min="14088" max="14088" width="13.6640625" customWidth="1"/>
    <col min="14089" max="14089" width="13.88671875" bestFit="1" customWidth="1"/>
    <col min="14090" max="14090" width="12.77734375" bestFit="1" customWidth="1"/>
    <col min="14091" max="14091" width="15.77734375" customWidth="1"/>
    <col min="14337" max="14337" width="57.5546875" customWidth="1"/>
    <col min="14338" max="14338" width="16" customWidth="1"/>
    <col min="14339" max="14340" width="13.6640625" customWidth="1"/>
    <col min="14341" max="14342" width="13.88671875" bestFit="1" customWidth="1"/>
    <col min="14343" max="14343" width="13.88671875" customWidth="1"/>
    <col min="14344" max="14344" width="13.6640625" customWidth="1"/>
    <col min="14345" max="14345" width="13.88671875" bestFit="1" customWidth="1"/>
    <col min="14346" max="14346" width="12.77734375" bestFit="1" customWidth="1"/>
    <col min="14347" max="14347" width="15.77734375" customWidth="1"/>
    <col min="14593" max="14593" width="57.5546875" customWidth="1"/>
    <col min="14594" max="14594" width="16" customWidth="1"/>
    <col min="14595" max="14596" width="13.6640625" customWidth="1"/>
    <col min="14597" max="14598" width="13.88671875" bestFit="1" customWidth="1"/>
    <col min="14599" max="14599" width="13.88671875" customWidth="1"/>
    <col min="14600" max="14600" width="13.6640625" customWidth="1"/>
    <col min="14601" max="14601" width="13.88671875" bestFit="1" customWidth="1"/>
    <col min="14602" max="14602" width="12.77734375" bestFit="1" customWidth="1"/>
    <col min="14603" max="14603" width="15.77734375" customWidth="1"/>
    <col min="14849" max="14849" width="57.5546875" customWidth="1"/>
    <col min="14850" max="14850" width="16" customWidth="1"/>
    <col min="14851" max="14852" width="13.6640625" customWidth="1"/>
    <col min="14853" max="14854" width="13.88671875" bestFit="1" customWidth="1"/>
    <col min="14855" max="14855" width="13.88671875" customWidth="1"/>
    <col min="14856" max="14856" width="13.6640625" customWidth="1"/>
    <col min="14857" max="14857" width="13.88671875" bestFit="1" customWidth="1"/>
    <col min="14858" max="14858" width="12.77734375" bestFit="1" customWidth="1"/>
    <col min="14859" max="14859" width="15.77734375" customWidth="1"/>
    <col min="15105" max="15105" width="57.5546875" customWidth="1"/>
    <col min="15106" max="15106" width="16" customWidth="1"/>
    <col min="15107" max="15108" width="13.6640625" customWidth="1"/>
    <col min="15109" max="15110" width="13.88671875" bestFit="1" customWidth="1"/>
    <col min="15111" max="15111" width="13.88671875" customWidth="1"/>
    <col min="15112" max="15112" width="13.6640625" customWidth="1"/>
    <col min="15113" max="15113" width="13.88671875" bestFit="1" customWidth="1"/>
    <col min="15114" max="15114" width="12.77734375" bestFit="1" customWidth="1"/>
    <col min="15115" max="15115" width="15.77734375" customWidth="1"/>
    <col min="15361" max="15361" width="57.5546875" customWidth="1"/>
    <col min="15362" max="15362" width="16" customWidth="1"/>
    <col min="15363" max="15364" width="13.6640625" customWidth="1"/>
    <col min="15365" max="15366" width="13.88671875" bestFit="1" customWidth="1"/>
    <col min="15367" max="15367" width="13.88671875" customWidth="1"/>
    <col min="15368" max="15368" width="13.6640625" customWidth="1"/>
    <col min="15369" max="15369" width="13.88671875" bestFit="1" customWidth="1"/>
    <col min="15370" max="15370" width="12.77734375" bestFit="1" customWidth="1"/>
    <col min="15371" max="15371" width="15.77734375" customWidth="1"/>
    <col min="15617" max="15617" width="57.5546875" customWidth="1"/>
    <col min="15618" max="15618" width="16" customWidth="1"/>
    <col min="15619" max="15620" width="13.6640625" customWidth="1"/>
    <col min="15621" max="15622" width="13.88671875" bestFit="1" customWidth="1"/>
    <col min="15623" max="15623" width="13.88671875" customWidth="1"/>
    <col min="15624" max="15624" width="13.6640625" customWidth="1"/>
    <col min="15625" max="15625" width="13.88671875" bestFit="1" customWidth="1"/>
    <col min="15626" max="15626" width="12.77734375" bestFit="1" customWidth="1"/>
    <col min="15627" max="15627" width="15.77734375" customWidth="1"/>
    <col min="15873" max="15873" width="57.5546875" customWidth="1"/>
    <col min="15874" max="15874" width="16" customWidth="1"/>
    <col min="15875" max="15876" width="13.6640625" customWidth="1"/>
    <col min="15877" max="15878" width="13.88671875" bestFit="1" customWidth="1"/>
    <col min="15879" max="15879" width="13.88671875" customWidth="1"/>
    <col min="15880" max="15880" width="13.6640625" customWidth="1"/>
    <col min="15881" max="15881" width="13.88671875" bestFit="1" customWidth="1"/>
    <col min="15882" max="15882" width="12.77734375" bestFit="1" customWidth="1"/>
    <col min="15883" max="15883" width="15.77734375" customWidth="1"/>
    <col min="16129" max="16129" width="57.5546875" customWidth="1"/>
    <col min="16130" max="16130" width="16" customWidth="1"/>
    <col min="16131" max="16132" width="13.6640625" customWidth="1"/>
    <col min="16133" max="16134" width="13.88671875" bestFit="1" customWidth="1"/>
    <col min="16135" max="16135" width="13.88671875" customWidth="1"/>
    <col min="16136" max="16136" width="13.6640625" customWidth="1"/>
    <col min="16137" max="16137" width="13.88671875" bestFit="1" customWidth="1"/>
    <col min="16138" max="16138" width="12.77734375" bestFit="1" customWidth="1"/>
    <col min="16139" max="16139" width="15.77734375" customWidth="1"/>
  </cols>
  <sheetData>
    <row r="1" spans="1:11" ht="20.25" customHeight="1">
      <c r="A1" s="41" t="s">
        <v>103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6.2" customHeight="1">
      <c r="J2" s="8"/>
      <c r="K2" s="8" t="s">
        <v>104</v>
      </c>
    </row>
    <row r="3" spans="1:11" ht="14.4" customHeight="1">
      <c r="A3" s="37" t="s">
        <v>105</v>
      </c>
      <c r="B3" s="37" t="s">
        <v>106</v>
      </c>
      <c r="C3" s="42" t="s">
        <v>107</v>
      </c>
      <c r="D3" s="42" t="s">
        <v>108</v>
      </c>
      <c r="E3" s="37" t="s">
        <v>109</v>
      </c>
      <c r="F3" s="37" t="s">
        <v>110</v>
      </c>
      <c r="G3" s="37" t="s">
        <v>111</v>
      </c>
      <c r="H3" s="37" t="s">
        <v>112</v>
      </c>
      <c r="I3" s="37" t="s">
        <v>113</v>
      </c>
      <c r="J3" s="37" t="s">
        <v>114</v>
      </c>
      <c r="K3" s="39" t="s">
        <v>115</v>
      </c>
    </row>
    <row r="4" spans="1:11" ht="19.2" customHeight="1">
      <c r="A4" s="38"/>
      <c r="B4" s="38"/>
      <c r="C4" s="43"/>
      <c r="D4" s="43"/>
      <c r="E4" s="38"/>
      <c r="F4" s="38"/>
      <c r="G4" s="38"/>
      <c r="H4" s="38"/>
      <c r="I4" s="38"/>
      <c r="J4" s="38"/>
      <c r="K4" s="40"/>
    </row>
    <row r="5" spans="1:11" ht="18" customHeight="1">
      <c r="A5" s="3" t="s">
        <v>116</v>
      </c>
      <c r="B5" s="9">
        <f>SUM(C5:K5)</f>
        <v>9000</v>
      </c>
      <c r="C5" s="9"/>
      <c r="D5" s="9"/>
      <c r="E5" s="9">
        <v>6000</v>
      </c>
      <c r="F5" s="9">
        <v>3000</v>
      </c>
      <c r="G5" s="9">
        <v>0</v>
      </c>
      <c r="H5" s="9"/>
      <c r="I5" s="9"/>
      <c r="J5" s="9"/>
      <c r="K5" s="10">
        <v>0</v>
      </c>
    </row>
    <row r="6" spans="1:11" ht="18" customHeight="1">
      <c r="A6" s="3" t="s">
        <v>117</v>
      </c>
      <c r="B6" s="9">
        <f t="shared" ref="B6:B44" si="0">SUM(C6:K6)</f>
        <v>235000</v>
      </c>
      <c r="C6" s="9">
        <v>16500</v>
      </c>
      <c r="D6" s="9">
        <v>8400</v>
      </c>
      <c r="E6" s="9">
        <v>8000</v>
      </c>
      <c r="F6" s="9">
        <v>20000</v>
      </c>
      <c r="G6" s="9">
        <v>6000</v>
      </c>
      <c r="H6" s="9">
        <v>76500</v>
      </c>
      <c r="I6" s="9">
        <v>60000</v>
      </c>
      <c r="J6" s="9">
        <v>3600</v>
      </c>
      <c r="K6" s="10">
        <v>36000</v>
      </c>
    </row>
    <row r="7" spans="1:11" ht="18" customHeight="1">
      <c r="A7" s="3" t="s">
        <v>118</v>
      </c>
      <c r="B7" s="9">
        <f t="shared" si="0"/>
        <v>45900</v>
      </c>
      <c r="C7" s="9">
        <v>8000</v>
      </c>
      <c r="D7" s="9"/>
      <c r="E7" s="9"/>
      <c r="F7" s="9"/>
      <c r="G7" s="9">
        <v>1000</v>
      </c>
      <c r="H7" s="9">
        <v>33900</v>
      </c>
      <c r="I7" s="9"/>
      <c r="J7" s="9"/>
      <c r="K7" s="10">
        <v>3000</v>
      </c>
    </row>
    <row r="8" spans="1:11" ht="18" customHeight="1">
      <c r="A8" s="3" t="s">
        <v>119</v>
      </c>
      <c r="B8" s="9">
        <f t="shared" si="0"/>
        <v>80000</v>
      </c>
      <c r="C8" s="9"/>
      <c r="D8" s="9"/>
      <c r="E8" s="9">
        <v>80000</v>
      </c>
      <c r="F8" s="9"/>
      <c r="G8" s="9">
        <v>0</v>
      </c>
      <c r="H8" s="9"/>
      <c r="I8" s="9"/>
      <c r="J8" s="9"/>
      <c r="K8" s="10"/>
    </row>
    <row r="9" spans="1:11" ht="18" customHeight="1">
      <c r="A9" s="3" t="s">
        <v>120</v>
      </c>
      <c r="B9" s="9">
        <f t="shared" si="0"/>
        <v>15000</v>
      </c>
      <c r="C9" s="9"/>
      <c r="D9" s="9"/>
      <c r="E9" s="9"/>
      <c r="F9" s="9">
        <v>15000</v>
      </c>
      <c r="G9" s="9">
        <v>0</v>
      </c>
      <c r="H9" s="9"/>
      <c r="I9" s="9"/>
      <c r="J9" s="9"/>
      <c r="K9" s="10"/>
    </row>
    <row r="10" spans="1:11" ht="18" customHeight="1">
      <c r="A10" s="3" t="s">
        <v>121</v>
      </c>
      <c r="B10" s="9">
        <f t="shared" si="0"/>
        <v>0</v>
      </c>
      <c r="C10" s="9"/>
      <c r="D10" s="9"/>
      <c r="E10" s="9"/>
      <c r="F10" s="9"/>
      <c r="G10" s="9">
        <v>0</v>
      </c>
      <c r="H10" s="9"/>
      <c r="I10" s="9"/>
      <c r="J10" s="9"/>
      <c r="K10" s="10"/>
    </row>
    <row r="11" spans="1:11" ht="18" customHeight="1">
      <c r="A11" s="3" t="s">
        <v>122</v>
      </c>
      <c r="B11" s="9">
        <f t="shared" si="0"/>
        <v>10000</v>
      </c>
      <c r="C11" s="9"/>
      <c r="D11" s="9"/>
      <c r="E11" s="9"/>
      <c r="F11" s="9"/>
      <c r="G11" s="9">
        <v>0</v>
      </c>
      <c r="H11" s="9"/>
      <c r="I11" s="9"/>
      <c r="J11" s="9">
        <v>10000</v>
      </c>
      <c r="K11" s="10"/>
    </row>
    <row r="12" spans="1:11" ht="18" customHeight="1">
      <c r="A12" s="3" t="s">
        <v>123</v>
      </c>
      <c r="B12" s="9">
        <f t="shared" si="0"/>
        <v>143800</v>
      </c>
      <c r="C12" s="9">
        <v>22000</v>
      </c>
      <c r="D12" s="9">
        <v>7400</v>
      </c>
      <c r="E12" s="9">
        <v>6000</v>
      </c>
      <c r="F12" s="9">
        <v>21000</v>
      </c>
      <c r="G12" s="9">
        <v>12000</v>
      </c>
      <c r="H12" s="9">
        <v>20400</v>
      </c>
      <c r="I12" s="9">
        <v>23000</v>
      </c>
      <c r="J12" s="9">
        <v>8000</v>
      </c>
      <c r="K12" s="10">
        <v>24000</v>
      </c>
    </row>
    <row r="13" spans="1:11" ht="18" customHeight="1">
      <c r="A13" s="3" t="s">
        <v>124</v>
      </c>
      <c r="B13" s="9">
        <f t="shared" si="0"/>
        <v>0</v>
      </c>
      <c r="C13" s="9"/>
      <c r="D13" s="9"/>
      <c r="E13" s="9"/>
      <c r="F13" s="9"/>
      <c r="G13" s="9">
        <v>0</v>
      </c>
      <c r="H13" s="9"/>
      <c r="I13" s="9"/>
      <c r="J13" s="9"/>
      <c r="K13" s="10"/>
    </row>
    <row r="14" spans="1:11" ht="18" customHeight="1">
      <c r="A14" s="3" t="s">
        <v>125</v>
      </c>
      <c r="B14" s="9">
        <f t="shared" si="0"/>
        <v>0</v>
      </c>
      <c r="C14" s="9"/>
      <c r="D14" s="9"/>
      <c r="E14" s="9"/>
      <c r="F14" s="9"/>
      <c r="G14" s="9">
        <v>0</v>
      </c>
      <c r="H14" s="9"/>
      <c r="I14" s="9"/>
      <c r="J14" s="9"/>
      <c r="K14" s="10"/>
    </row>
    <row r="15" spans="1:11" ht="18" customHeight="1">
      <c r="A15" s="3" t="s">
        <v>126</v>
      </c>
      <c r="B15" s="9">
        <f t="shared" si="0"/>
        <v>298200</v>
      </c>
      <c r="C15" s="9">
        <v>70000</v>
      </c>
      <c r="D15" s="9">
        <v>45000</v>
      </c>
      <c r="E15" s="9">
        <v>16000</v>
      </c>
      <c r="F15" s="9">
        <v>30000</v>
      </c>
      <c r="G15" s="9">
        <v>32200</v>
      </c>
      <c r="H15" s="9">
        <v>12000</v>
      </c>
      <c r="I15" s="9">
        <v>60000</v>
      </c>
      <c r="J15" s="9">
        <v>3000</v>
      </c>
      <c r="K15" s="10">
        <v>30000</v>
      </c>
    </row>
    <row r="16" spans="1:11" ht="18" customHeight="1">
      <c r="A16" s="3" t="s">
        <v>127</v>
      </c>
      <c r="B16" s="9">
        <f t="shared" si="0"/>
        <v>0</v>
      </c>
      <c r="C16" s="9"/>
      <c r="D16" s="9"/>
      <c r="E16" s="9"/>
      <c r="F16" s="9"/>
      <c r="G16" s="9">
        <v>0</v>
      </c>
      <c r="H16" s="9"/>
      <c r="I16" s="9"/>
      <c r="J16" s="9"/>
      <c r="K16" s="10"/>
    </row>
    <row r="17" spans="1:11" ht="18" customHeight="1">
      <c r="A17" s="3" t="s">
        <v>128</v>
      </c>
      <c r="B17" s="9">
        <f t="shared" si="0"/>
        <v>7000</v>
      </c>
      <c r="C17" s="9"/>
      <c r="D17" s="9">
        <v>2000</v>
      </c>
      <c r="E17" s="9">
        <v>0</v>
      </c>
      <c r="F17" s="9"/>
      <c r="G17" s="9">
        <v>3000</v>
      </c>
      <c r="H17" s="9"/>
      <c r="I17" s="9"/>
      <c r="J17" s="9">
        <v>1000</v>
      </c>
      <c r="K17" s="10">
        <v>1000</v>
      </c>
    </row>
    <row r="18" spans="1:11" ht="18" customHeight="1">
      <c r="A18" s="3" t="s">
        <v>129</v>
      </c>
      <c r="B18" s="9">
        <f t="shared" si="0"/>
        <v>0</v>
      </c>
      <c r="C18" s="9"/>
      <c r="D18" s="9"/>
      <c r="E18" s="9"/>
      <c r="F18" s="9"/>
      <c r="G18" s="9">
        <v>0</v>
      </c>
      <c r="H18" s="9"/>
      <c r="I18" s="9"/>
      <c r="J18" s="9"/>
      <c r="K18" s="10"/>
    </row>
    <row r="19" spans="1:11" ht="18" customHeight="1">
      <c r="A19" s="3" t="s">
        <v>130</v>
      </c>
      <c r="B19" s="9">
        <f t="shared" si="0"/>
        <v>50000</v>
      </c>
      <c r="C19" s="9">
        <v>30000</v>
      </c>
      <c r="D19" s="9"/>
      <c r="E19" s="9"/>
      <c r="F19" s="9"/>
      <c r="G19" s="9">
        <v>5000</v>
      </c>
      <c r="H19" s="9"/>
      <c r="I19" s="9">
        <v>10000</v>
      </c>
      <c r="J19" s="9"/>
      <c r="K19" s="10">
        <v>5000</v>
      </c>
    </row>
    <row r="20" spans="1:11" ht="18" customHeight="1">
      <c r="A20" s="3" t="s">
        <v>131</v>
      </c>
      <c r="B20" s="9">
        <f t="shared" si="0"/>
        <v>21500</v>
      </c>
      <c r="C20" s="9"/>
      <c r="D20" s="9"/>
      <c r="E20" s="9">
        <v>8000</v>
      </c>
      <c r="F20" s="9">
        <v>6000</v>
      </c>
      <c r="G20" s="9">
        <v>0</v>
      </c>
      <c r="H20" s="9"/>
      <c r="I20" s="9"/>
      <c r="J20" s="9">
        <v>2500</v>
      </c>
      <c r="K20" s="10">
        <v>5000</v>
      </c>
    </row>
    <row r="21" spans="1:11" ht="18" customHeight="1">
      <c r="A21" s="3" t="s">
        <v>132</v>
      </c>
      <c r="B21" s="9">
        <f t="shared" si="0"/>
        <v>84000</v>
      </c>
      <c r="C21" s="9">
        <v>30000</v>
      </c>
      <c r="D21" s="9">
        <v>5000</v>
      </c>
      <c r="E21" s="9"/>
      <c r="F21" s="9">
        <v>7000</v>
      </c>
      <c r="G21" s="9">
        <v>8000</v>
      </c>
      <c r="H21" s="9">
        <v>9000</v>
      </c>
      <c r="I21" s="9">
        <v>20000</v>
      </c>
      <c r="J21" s="9"/>
      <c r="K21" s="10">
        <v>5000</v>
      </c>
    </row>
    <row r="22" spans="1:11" ht="18" customHeight="1">
      <c r="A22" s="3" t="s">
        <v>133</v>
      </c>
      <c r="B22" s="9">
        <f t="shared" si="0"/>
        <v>117880</v>
      </c>
      <c r="C22" s="9">
        <v>7500</v>
      </c>
      <c r="D22" s="9"/>
      <c r="E22" s="9"/>
      <c r="F22" s="9">
        <v>15000</v>
      </c>
      <c r="G22" s="9">
        <v>3000</v>
      </c>
      <c r="H22" s="9">
        <v>22880</v>
      </c>
      <c r="I22" s="9">
        <v>60000</v>
      </c>
      <c r="J22" s="9">
        <v>2500</v>
      </c>
      <c r="K22" s="10">
        <v>7000</v>
      </c>
    </row>
    <row r="23" spans="1:11" ht="18" customHeight="1">
      <c r="A23" s="3" t="s">
        <v>134</v>
      </c>
      <c r="B23" s="9">
        <f t="shared" si="0"/>
        <v>0</v>
      </c>
      <c r="C23" s="9"/>
      <c r="D23" s="9"/>
      <c r="E23" s="9"/>
      <c r="F23" s="9"/>
      <c r="G23" s="9">
        <v>0</v>
      </c>
      <c r="H23" s="9"/>
      <c r="I23" s="9"/>
      <c r="J23" s="9"/>
      <c r="K23" s="10"/>
    </row>
    <row r="24" spans="1:11" ht="18" customHeight="1">
      <c r="A24" s="3" t="s">
        <v>135</v>
      </c>
      <c r="B24" s="9">
        <f t="shared" si="0"/>
        <v>113400</v>
      </c>
      <c r="C24" s="9">
        <v>30000</v>
      </c>
      <c r="D24" s="9"/>
      <c r="E24" s="9">
        <v>10000</v>
      </c>
      <c r="F24" s="9">
        <v>10000</v>
      </c>
      <c r="G24" s="9">
        <v>4000</v>
      </c>
      <c r="H24" s="9">
        <v>5000</v>
      </c>
      <c r="I24" s="9">
        <v>10000</v>
      </c>
      <c r="J24" s="9">
        <v>8400</v>
      </c>
      <c r="K24" s="10">
        <v>36000</v>
      </c>
    </row>
    <row r="25" spans="1:11" ht="18" customHeight="1">
      <c r="A25" s="3" t="s">
        <v>136</v>
      </c>
      <c r="B25" s="9">
        <f t="shared" si="0"/>
        <v>0</v>
      </c>
      <c r="C25" s="9"/>
      <c r="D25" s="9"/>
      <c r="E25" s="9"/>
      <c r="F25" s="9"/>
      <c r="G25" s="9">
        <v>0</v>
      </c>
      <c r="H25" s="9"/>
      <c r="I25" s="9"/>
      <c r="J25" s="9"/>
      <c r="K25" s="10"/>
    </row>
    <row r="26" spans="1:11" ht="18" customHeight="1">
      <c r="A26" s="3" t="s">
        <v>137</v>
      </c>
      <c r="B26" s="9">
        <f t="shared" si="0"/>
        <v>0</v>
      </c>
      <c r="C26" s="9"/>
      <c r="D26" s="9"/>
      <c r="E26" s="9"/>
      <c r="F26" s="9"/>
      <c r="G26" s="9">
        <v>0</v>
      </c>
      <c r="H26" s="9"/>
      <c r="I26" s="9"/>
      <c r="J26" s="9"/>
      <c r="K26" s="10"/>
    </row>
    <row r="27" spans="1:11" ht="18" customHeight="1">
      <c r="A27" s="3" t="s">
        <v>138</v>
      </c>
      <c r="B27" s="9">
        <f t="shared" si="0"/>
        <v>22000</v>
      </c>
      <c r="C27" s="9"/>
      <c r="D27" s="9">
        <v>2000</v>
      </c>
      <c r="E27" s="9">
        <v>5000</v>
      </c>
      <c r="F27" s="9">
        <v>4000</v>
      </c>
      <c r="G27" s="9">
        <v>5000</v>
      </c>
      <c r="H27" s="9">
        <v>1000</v>
      </c>
      <c r="I27" s="9"/>
      <c r="J27" s="9"/>
      <c r="K27" s="10">
        <v>5000</v>
      </c>
    </row>
    <row r="28" spans="1:11" ht="18" customHeight="1">
      <c r="A28" s="3" t="s">
        <v>139</v>
      </c>
      <c r="B28" s="9">
        <f t="shared" si="0"/>
        <v>117600</v>
      </c>
      <c r="C28" s="9">
        <v>30000</v>
      </c>
      <c r="D28" s="9">
        <v>2000</v>
      </c>
      <c r="E28" s="9">
        <v>3600</v>
      </c>
      <c r="F28" s="9">
        <v>20000</v>
      </c>
      <c r="G28" s="9">
        <v>50000</v>
      </c>
      <c r="H28" s="9">
        <v>10000</v>
      </c>
      <c r="I28" s="9"/>
      <c r="J28" s="9"/>
      <c r="K28" s="10">
        <v>2000</v>
      </c>
    </row>
    <row r="29" spans="1:11" ht="18" customHeight="1">
      <c r="A29" s="3" t="s">
        <v>140</v>
      </c>
      <c r="B29" s="9">
        <f t="shared" si="0"/>
        <v>169000</v>
      </c>
      <c r="C29" s="9">
        <v>40000</v>
      </c>
      <c r="D29" s="9">
        <v>5000</v>
      </c>
      <c r="E29" s="9">
        <v>2000</v>
      </c>
      <c r="F29" s="9">
        <v>24000</v>
      </c>
      <c r="G29" s="9">
        <v>8000</v>
      </c>
      <c r="H29" s="9">
        <v>20000</v>
      </c>
      <c r="I29" s="9">
        <v>25000</v>
      </c>
      <c r="J29" s="9">
        <v>25000</v>
      </c>
      <c r="K29" s="10">
        <v>20000</v>
      </c>
    </row>
    <row r="30" spans="1:11" ht="18" customHeight="1">
      <c r="A30" s="3" t="s">
        <v>141</v>
      </c>
      <c r="B30" s="9">
        <f t="shared" si="0"/>
        <v>0</v>
      </c>
      <c r="C30" s="9"/>
      <c r="D30" s="9"/>
      <c r="E30" s="9"/>
      <c r="F30" s="9"/>
      <c r="G30" s="9">
        <v>0</v>
      </c>
      <c r="H30" s="9"/>
      <c r="I30" s="9"/>
      <c r="J30" s="9"/>
      <c r="K30" s="10"/>
    </row>
    <row r="31" spans="1:11" ht="18" customHeight="1">
      <c r="A31" s="3" t="s">
        <v>142</v>
      </c>
      <c r="B31" s="9">
        <f t="shared" si="0"/>
        <v>127000</v>
      </c>
      <c r="C31" s="9"/>
      <c r="D31" s="9"/>
      <c r="E31" s="9"/>
      <c r="F31" s="9">
        <v>50000</v>
      </c>
      <c r="G31" s="9">
        <v>2000</v>
      </c>
      <c r="H31" s="9"/>
      <c r="I31" s="9">
        <v>0</v>
      </c>
      <c r="J31" s="9"/>
      <c r="K31" s="10">
        <v>75000</v>
      </c>
    </row>
    <row r="32" spans="1:11" ht="18" customHeight="1">
      <c r="A32" s="3" t="s">
        <v>143</v>
      </c>
      <c r="B32" s="9">
        <f t="shared" si="0"/>
        <v>6500</v>
      </c>
      <c r="C32" s="9"/>
      <c r="D32" s="9">
        <v>6500</v>
      </c>
      <c r="E32" s="9"/>
      <c r="F32" s="9"/>
      <c r="G32" s="9">
        <v>0</v>
      </c>
      <c r="H32" s="9"/>
      <c r="I32" s="9"/>
      <c r="J32" s="9"/>
      <c r="K32" s="10"/>
    </row>
    <row r="33" spans="1:11" ht="18" customHeight="1">
      <c r="A33" s="3" t="s">
        <v>144</v>
      </c>
      <c r="B33" s="9">
        <f t="shared" si="0"/>
        <v>0</v>
      </c>
      <c r="C33" s="9"/>
      <c r="D33" s="9"/>
      <c r="E33" s="9"/>
      <c r="F33" s="9"/>
      <c r="G33" s="9">
        <v>0</v>
      </c>
      <c r="H33" s="9"/>
      <c r="I33" s="9"/>
      <c r="J33" s="9"/>
      <c r="K33" s="10"/>
    </row>
    <row r="34" spans="1:11" ht="18" customHeight="1">
      <c r="A34" s="3" t="s">
        <v>145</v>
      </c>
      <c r="B34" s="9">
        <f t="shared" si="0"/>
        <v>0</v>
      </c>
      <c r="C34" s="9"/>
      <c r="D34" s="9"/>
      <c r="E34" s="9"/>
      <c r="F34" s="9"/>
      <c r="G34" s="9">
        <v>0</v>
      </c>
      <c r="H34" s="9"/>
      <c r="I34" s="9"/>
      <c r="J34" s="9"/>
      <c r="K34" s="10"/>
    </row>
    <row r="35" spans="1:11" ht="18" customHeight="1">
      <c r="A35" s="3" t="s">
        <v>146</v>
      </c>
      <c r="B35" s="9">
        <f t="shared" si="0"/>
        <v>0</v>
      </c>
      <c r="C35" s="9"/>
      <c r="D35" s="9"/>
      <c r="E35" s="9"/>
      <c r="F35" s="9"/>
      <c r="G35" s="9">
        <v>0</v>
      </c>
      <c r="H35" s="9"/>
      <c r="I35" s="9"/>
      <c r="J35" s="9"/>
      <c r="K35" s="10"/>
    </row>
    <row r="36" spans="1:11" ht="18" customHeight="1">
      <c r="A36" s="3" t="s">
        <v>147</v>
      </c>
      <c r="B36" s="9">
        <f t="shared" si="0"/>
        <v>5400</v>
      </c>
      <c r="C36" s="9"/>
      <c r="D36" s="9"/>
      <c r="E36" s="9">
        <v>2400</v>
      </c>
      <c r="F36" s="9"/>
      <c r="G36" s="9">
        <v>3000</v>
      </c>
      <c r="H36" s="9"/>
      <c r="I36" s="9"/>
      <c r="J36" s="9"/>
      <c r="K36" s="10"/>
    </row>
    <row r="37" spans="1:11" ht="18" customHeight="1">
      <c r="A37" s="3" t="s">
        <v>148</v>
      </c>
      <c r="B37" s="9">
        <f t="shared" si="0"/>
        <v>14000</v>
      </c>
      <c r="C37" s="9"/>
      <c r="D37" s="9"/>
      <c r="E37" s="9">
        <v>14000</v>
      </c>
      <c r="F37" s="9"/>
      <c r="G37" s="9">
        <v>0</v>
      </c>
      <c r="H37" s="9"/>
      <c r="I37" s="9"/>
      <c r="J37" s="9"/>
      <c r="K37" s="10"/>
    </row>
    <row r="38" spans="1:11" ht="18" customHeight="1">
      <c r="A38" s="3" t="s">
        <v>149</v>
      </c>
      <c r="B38" s="9">
        <f t="shared" si="0"/>
        <v>0</v>
      </c>
      <c r="C38" s="9"/>
      <c r="D38" s="9"/>
      <c r="E38" s="9"/>
      <c r="F38" s="9"/>
      <c r="G38" s="9">
        <v>0</v>
      </c>
      <c r="H38" s="9"/>
      <c r="I38" s="9"/>
      <c r="J38" s="9"/>
      <c r="K38" s="10"/>
    </row>
    <row r="39" spans="1:11" ht="18" customHeight="1">
      <c r="A39" s="3" t="s">
        <v>150</v>
      </c>
      <c r="B39" s="9">
        <f t="shared" si="0"/>
        <v>50000</v>
      </c>
      <c r="C39" s="9">
        <v>6000</v>
      </c>
      <c r="D39" s="9"/>
      <c r="E39" s="9">
        <v>6000</v>
      </c>
      <c r="F39" s="9"/>
      <c r="G39" s="9">
        <v>0</v>
      </c>
      <c r="H39" s="9">
        <v>6000</v>
      </c>
      <c r="I39" s="9">
        <v>20000</v>
      </c>
      <c r="J39" s="9"/>
      <c r="K39" s="10">
        <v>12000</v>
      </c>
    </row>
    <row r="40" spans="1:11" ht="18" customHeight="1">
      <c r="A40" s="3" t="s">
        <v>151</v>
      </c>
      <c r="B40" s="9">
        <f t="shared" si="0"/>
        <v>18000</v>
      </c>
      <c r="C40" s="9"/>
      <c r="D40" s="9"/>
      <c r="E40" s="9"/>
      <c r="F40" s="9"/>
      <c r="G40" s="9">
        <v>0</v>
      </c>
      <c r="H40" s="9"/>
      <c r="I40" s="9"/>
      <c r="J40" s="9"/>
      <c r="K40" s="10">
        <v>18000</v>
      </c>
    </row>
    <row r="41" spans="1:11" ht="18" customHeight="1">
      <c r="A41" s="3" t="s">
        <v>152</v>
      </c>
      <c r="B41" s="9">
        <f t="shared" si="0"/>
        <v>0</v>
      </c>
      <c r="C41" s="9"/>
      <c r="D41" s="9"/>
      <c r="E41" s="9"/>
      <c r="F41" s="9"/>
      <c r="G41" s="9">
        <v>0</v>
      </c>
      <c r="H41" s="9"/>
      <c r="I41" s="9"/>
      <c r="J41" s="9"/>
      <c r="K41" s="10"/>
    </row>
    <row r="42" spans="1:11" ht="18" customHeight="1">
      <c r="A42" s="3" t="s">
        <v>153</v>
      </c>
      <c r="B42" s="9">
        <f t="shared" si="0"/>
        <v>0</v>
      </c>
      <c r="C42" s="9"/>
      <c r="D42" s="9"/>
      <c r="E42" s="9"/>
      <c r="F42" s="9"/>
      <c r="G42" s="9">
        <v>0</v>
      </c>
      <c r="H42" s="9"/>
      <c r="I42" s="9"/>
      <c r="J42" s="9"/>
      <c r="K42" s="10"/>
    </row>
    <row r="43" spans="1:11" ht="18" customHeight="1">
      <c r="A43" s="3" t="s">
        <v>154</v>
      </c>
      <c r="B43" s="9">
        <f t="shared" si="0"/>
        <v>7000</v>
      </c>
      <c r="C43" s="9"/>
      <c r="D43" s="9"/>
      <c r="E43" s="9">
        <v>2000</v>
      </c>
      <c r="F43" s="9"/>
      <c r="G43" s="9">
        <v>0</v>
      </c>
      <c r="H43" s="9"/>
      <c r="I43" s="9">
        <v>5000</v>
      </c>
      <c r="J43" s="9"/>
      <c r="K43" s="10"/>
    </row>
    <row r="44" spans="1:11" ht="18" customHeight="1">
      <c r="A44" s="3" t="s">
        <v>155</v>
      </c>
      <c r="B44" s="9">
        <f t="shared" si="0"/>
        <v>0</v>
      </c>
      <c r="C44" s="9"/>
      <c r="D44" s="9"/>
      <c r="E44" s="9"/>
      <c r="F44" s="9"/>
      <c r="G44" s="9">
        <v>0</v>
      </c>
      <c r="H44" s="9"/>
      <c r="I44" s="9"/>
      <c r="J44" s="9"/>
      <c r="K44" s="10"/>
    </row>
    <row r="45" spans="1:11" ht="18" customHeight="1">
      <c r="A45" s="11" t="s">
        <v>156</v>
      </c>
      <c r="B45" s="12">
        <f>SUM(C45:K45)</f>
        <v>1767180</v>
      </c>
      <c r="C45" s="12">
        <v>290000</v>
      </c>
      <c r="D45" s="12">
        <f>SUM(D5:D43)</f>
        <v>83300</v>
      </c>
      <c r="E45" s="12">
        <f>SUM(E5:E44)</f>
        <v>169000</v>
      </c>
      <c r="F45" s="12">
        <f>SUM(F5:F44)</f>
        <v>225000</v>
      </c>
      <c r="G45" s="12">
        <v>142200</v>
      </c>
      <c r="H45" s="12">
        <v>216680</v>
      </c>
      <c r="I45" s="12">
        <v>293000</v>
      </c>
      <c r="J45" s="12">
        <f>SUM(J5:J44)</f>
        <v>64000</v>
      </c>
      <c r="K45" s="12">
        <f>SUM(K5:K44)</f>
        <v>284000</v>
      </c>
    </row>
    <row r="46" spans="1:11" ht="18" customHeight="1">
      <c r="A46" s="11" t="s">
        <v>157</v>
      </c>
      <c r="B46" s="12">
        <f>SUM(C46:K46)</f>
        <v>1856780</v>
      </c>
      <c r="C46" s="12">
        <v>320600</v>
      </c>
      <c r="D46" s="12">
        <v>77800</v>
      </c>
      <c r="E46" s="12">
        <v>169000</v>
      </c>
      <c r="F46" s="12">
        <v>215000</v>
      </c>
      <c r="G46" s="12">
        <v>89800</v>
      </c>
      <c r="H46" s="12">
        <v>208980</v>
      </c>
      <c r="I46" s="12">
        <v>421000</v>
      </c>
      <c r="J46" s="12">
        <v>65700</v>
      </c>
      <c r="K46" s="12">
        <v>288900</v>
      </c>
    </row>
    <row r="91" ht="13.2" customHeight="1"/>
  </sheetData>
  <mergeCells count="12">
    <mergeCell ref="J3:J4"/>
    <mergeCell ref="K3:K4"/>
    <mergeCell ref="A1:K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 type="noConversion"/>
  <pageMargins left="0.70866141732283472" right="0" top="0.35433070866141736" bottom="0" header="0.31496062992125984" footer="0.31496062992125984"/>
  <pageSetup paperSize="9" scale="7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topLeftCell="A25" workbookViewId="0">
      <selection activeCell="C9" sqref="C9"/>
    </sheetView>
  </sheetViews>
  <sheetFormatPr defaultRowHeight="14.4"/>
  <cols>
    <col min="1" max="1" width="65.44140625" bestFit="1" customWidth="1"/>
    <col min="2" max="2" width="18.88671875" customWidth="1"/>
    <col min="3" max="4" width="15.21875" customWidth="1"/>
    <col min="5" max="6" width="16.109375" bestFit="1" customWidth="1"/>
    <col min="7" max="7" width="13.88671875" bestFit="1" customWidth="1"/>
    <col min="8" max="8" width="14.6640625" customWidth="1"/>
    <col min="9" max="9" width="17.33203125" customWidth="1"/>
  </cols>
  <sheetData>
    <row r="1" spans="1:9" ht="17.399999999999999">
      <c r="A1" s="35" t="s">
        <v>158</v>
      </c>
      <c r="B1" s="35"/>
      <c r="C1" s="35"/>
      <c r="D1" s="35"/>
      <c r="E1" s="35"/>
      <c r="F1" s="35"/>
      <c r="G1" s="35"/>
      <c r="H1" s="35"/>
      <c r="I1" s="35"/>
    </row>
    <row r="2" spans="1:9">
      <c r="D2" s="13"/>
      <c r="I2" s="1" t="s">
        <v>159</v>
      </c>
    </row>
    <row r="3" spans="1:9">
      <c r="A3" s="44" t="s">
        <v>105</v>
      </c>
      <c r="B3" s="44" t="s">
        <v>160</v>
      </c>
      <c r="C3" s="46" t="s">
        <v>182</v>
      </c>
      <c r="D3" s="46" t="s">
        <v>183</v>
      </c>
      <c r="E3" s="46" t="s">
        <v>184</v>
      </c>
      <c r="F3" s="46" t="s">
        <v>185</v>
      </c>
      <c r="G3" s="46" t="s">
        <v>186</v>
      </c>
      <c r="H3" s="46" t="s">
        <v>187</v>
      </c>
      <c r="I3" s="44" t="s">
        <v>188</v>
      </c>
    </row>
    <row r="4" spans="1:9">
      <c r="A4" s="45"/>
      <c r="B4" s="45"/>
      <c r="C4" s="46"/>
      <c r="D4" s="46"/>
      <c r="E4" s="46"/>
      <c r="F4" s="46"/>
      <c r="G4" s="46"/>
      <c r="H4" s="46"/>
      <c r="I4" s="45"/>
    </row>
    <row r="5" spans="1:9" ht="18" customHeight="1">
      <c r="A5" s="3" t="s">
        <v>116</v>
      </c>
      <c r="B5" s="12">
        <f t="shared" ref="B5:B44" si="0">SUM(C5:I5)</f>
        <v>0</v>
      </c>
      <c r="C5" s="9"/>
      <c r="D5" s="9"/>
      <c r="E5" s="9"/>
      <c r="F5" s="9"/>
      <c r="G5" s="9"/>
      <c r="H5" s="9"/>
      <c r="I5" s="9"/>
    </row>
    <row r="6" spans="1:9" ht="18" customHeight="1">
      <c r="A6" s="3" t="s">
        <v>117</v>
      </c>
      <c r="B6" s="12">
        <f t="shared" si="0"/>
        <v>111000</v>
      </c>
      <c r="C6" s="9">
        <v>1000</v>
      </c>
      <c r="D6" s="9">
        <v>100000</v>
      </c>
      <c r="E6" s="9"/>
      <c r="F6" s="9"/>
      <c r="G6" s="9"/>
      <c r="H6" s="9">
        <v>10000</v>
      </c>
      <c r="I6" s="9"/>
    </row>
    <row r="7" spans="1:9" ht="18" customHeight="1">
      <c r="A7" s="3" t="s">
        <v>118</v>
      </c>
      <c r="B7" s="12">
        <f t="shared" si="0"/>
        <v>11500</v>
      </c>
      <c r="C7" s="9"/>
      <c r="D7" s="9"/>
      <c r="E7" s="9"/>
      <c r="F7" s="9"/>
      <c r="G7" s="9">
        <v>11500</v>
      </c>
      <c r="H7" s="9"/>
      <c r="I7" s="9"/>
    </row>
    <row r="8" spans="1:9" ht="18" customHeight="1">
      <c r="A8" s="3" t="s">
        <v>119</v>
      </c>
      <c r="B8" s="12">
        <f t="shared" si="0"/>
        <v>0</v>
      </c>
      <c r="C8" s="9"/>
      <c r="D8" s="9"/>
      <c r="E8" s="9"/>
      <c r="F8" s="9"/>
      <c r="G8" s="9"/>
      <c r="H8" s="9"/>
      <c r="I8" s="9"/>
    </row>
    <row r="9" spans="1:9" ht="18" customHeight="1">
      <c r="A9" s="3" t="s">
        <v>120</v>
      </c>
      <c r="B9" s="12">
        <f t="shared" si="0"/>
        <v>0</v>
      </c>
      <c r="C9" s="9"/>
      <c r="D9" s="9"/>
      <c r="E9" s="9"/>
      <c r="F9" s="9"/>
      <c r="G9" s="9"/>
      <c r="H9" s="9"/>
      <c r="I9" s="9"/>
    </row>
    <row r="10" spans="1:9" ht="18" customHeight="1">
      <c r="A10" s="3" t="s">
        <v>121</v>
      </c>
      <c r="B10" s="12">
        <f t="shared" si="0"/>
        <v>0</v>
      </c>
      <c r="C10" s="9"/>
      <c r="D10" s="9"/>
      <c r="E10" s="9"/>
      <c r="F10" s="9"/>
      <c r="G10" s="9"/>
      <c r="H10" s="9"/>
      <c r="I10" s="9"/>
    </row>
    <row r="11" spans="1:9" ht="18" customHeight="1">
      <c r="A11" s="3" t="s">
        <v>122</v>
      </c>
      <c r="B11" s="12">
        <f t="shared" si="0"/>
        <v>0</v>
      </c>
      <c r="C11" s="9"/>
      <c r="D11" s="9"/>
      <c r="E11" s="9"/>
      <c r="F11" s="9"/>
      <c r="G11" s="9"/>
      <c r="H11" s="9"/>
      <c r="I11" s="9"/>
    </row>
    <row r="12" spans="1:9" ht="18" customHeight="1">
      <c r="A12" s="3" t="s">
        <v>123</v>
      </c>
      <c r="B12" s="12">
        <f t="shared" si="0"/>
        <v>0</v>
      </c>
      <c r="C12" s="9"/>
      <c r="D12" s="9"/>
      <c r="E12" s="9"/>
      <c r="F12" s="9"/>
      <c r="G12" s="9"/>
      <c r="H12" s="9"/>
      <c r="I12" s="9"/>
    </row>
    <row r="13" spans="1:9" ht="18" customHeight="1">
      <c r="A13" s="3" t="s">
        <v>124</v>
      </c>
      <c r="B13" s="12">
        <f t="shared" si="0"/>
        <v>0</v>
      </c>
      <c r="C13" s="9"/>
      <c r="D13" s="9"/>
      <c r="E13" s="9"/>
      <c r="F13" s="9"/>
      <c r="G13" s="9"/>
      <c r="H13" s="9"/>
      <c r="I13" s="9"/>
    </row>
    <row r="14" spans="1:9" ht="18" customHeight="1">
      <c r="A14" s="3" t="s">
        <v>125</v>
      </c>
      <c r="B14" s="12">
        <f t="shared" si="0"/>
        <v>0</v>
      </c>
      <c r="C14" s="9"/>
      <c r="D14" s="9"/>
      <c r="E14" s="9"/>
      <c r="F14" s="9"/>
      <c r="G14" s="9"/>
      <c r="H14" s="9"/>
      <c r="I14" s="9"/>
    </row>
    <row r="15" spans="1:9" ht="18" customHeight="1">
      <c r="A15" s="3" t="s">
        <v>126</v>
      </c>
      <c r="B15" s="12">
        <f t="shared" si="0"/>
        <v>0</v>
      </c>
      <c r="C15" s="9"/>
      <c r="D15" s="9"/>
      <c r="E15" s="9"/>
      <c r="F15" s="9"/>
      <c r="G15" s="9"/>
      <c r="H15" s="9"/>
      <c r="I15" s="9"/>
    </row>
    <row r="16" spans="1:9" ht="18" customHeight="1">
      <c r="A16" s="3" t="s">
        <v>127</v>
      </c>
      <c r="B16" s="12">
        <f t="shared" si="0"/>
        <v>0</v>
      </c>
      <c r="C16" s="9"/>
      <c r="D16" s="9"/>
      <c r="E16" s="9"/>
      <c r="F16" s="9"/>
      <c r="G16" s="9"/>
      <c r="H16" s="9"/>
      <c r="I16" s="9"/>
    </row>
    <row r="17" spans="1:9" ht="18" customHeight="1">
      <c r="A17" s="3" t="s">
        <v>128</v>
      </c>
      <c r="B17" s="12">
        <f t="shared" si="0"/>
        <v>171000</v>
      </c>
      <c r="C17" s="9"/>
      <c r="D17" s="9"/>
      <c r="E17" s="9"/>
      <c r="F17" s="9"/>
      <c r="G17" s="9">
        <v>171000</v>
      </c>
      <c r="H17" s="9"/>
      <c r="I17" s="9"/>
    </row>
    <row r="18" spans="1:9" ht="18" customHeight="1">
      <c r="A18" s="3" t="s">
        <v>129</v>
      </c>
      <c r="B18" s="12">
        <f t="shared" si="0"/>
        <v>0</v>
      </c>
      <c r="C18" s="9"/>
      <c r="D18" s="9"/>
      <c r="E18" s="9"/>
      <c r="F18" s="9"/>
      <c r="G18" s="9"/>
      <c r="H18" s="9"/>
      <c r="I18" s="9"/>
    </row>
    <row r="19" spans="1:9" ht="18" customHeight="1">
      <c r="A19" s="3" t="s">
        <v>130</v>
      </c>
      <c r="B19" s="12">
        <f t="shared" si="0"/>
        <v>20000</v>
      </c>
      <c r="C19" s="9"/>
      <c r="D19" s="9"/>
      <c r="E19" s="9"/>
      <c r="F19" s="9">
        <v>20000</v>
      </c>
      <c r="G19" s="9"/>
      <c r="H19" s="9"/>
      <c r="I19" s="9"/>
    </row>
    <row r="20" spans="1:9" ht="18" customHeight="1">
      <c r="A20" s="3" t="s">
        <v>131</v>
      </c>
      <c r="B20" s="12">
        <f t="shared" si="0"/>
        <v>15500</v>
      </c>
      <c r="C20" s="9">
        <v>5000</v>
      </c>
      <c r="D20" s="9"/>
      <c r="E20" s="9"/>
      <c r="F20" s="9"/>
      <c r="G20" s="9">
        <v>10500</v>
      </c>
      <c r="H20" s="9"/>
      <c r="I20" s="9"/>
    </row>
    <row r="21" spans="1:9" ht="18" customHeight="1">
      <c r="A21" s="3" t="s">
        <v>132</v>
      </c>
      <c r="B21" s="12">
        <f t="shared" si="0"/>
        <v>0</v>
      </c>
      <c r="C21" s="9"/>
      <c r="D21" s="9"/>
      <c r="E21" s="9"/>
      <c r="F21" s="9"/>
      <c r="G21" s="9"/>
      <c r="H21" s="9"/>
      <c r="I21" s="9"/>
    </row>
    <row r="22" spans="1:9" ht="18" customHeight="1">
      <c r="A22" s="3" t="s">
        <v>133</v>
      </c>
      <c r="B22" s="12">
        <f t="shared" si="0"/>
        <v>235290</v>
      </c>
      <c r="C22" s="9">
        <v>500</v>
      </c>
      <c r="D22" s="9"/>
      <c r="E22" s="9"/>
      <c r="F22" s="9" t="s">
        <v>161</v>
      </c>
      <c r="G22" s="9">
        <v>234790</v>
      </c>
      <c r="H22" s="9"/>
      <c r="I22" s="9"/>
    </row>
    <row r="23" spans="1:9" ht="18" customHeight="1">
      <c r="A23" s="3" t="s">
        <v>134</v>
      </c>
      <c r="B23" s="12">
        <f t="shared" si="0"/>
        <v>0</v>
      </c>
      <c r="C23" s="9"/>
      <c r="D23" s="9"/>
      <c r="E23" s="9"/>
      <c r="F23" s="9"/>
      <c r="G23" s="9"/>
      <c r="H23" s="9"/>
      <c r="I23" s="9"/>
    </row>
    <row r="24" spans="1:9" ht="18" customHeight="1">
      <c r="A24" s="3" t="s">
        <v>135</v>
      </c>
      <c r="B24" s="12">
        <f t="shared" si="0"/>
        <v>272160</v>
      </c>
      <c r="C24" s="9">
        <v>62160</v>
      </c>
      <c r="D24" s="9"/>
      <c r="E24" s="9"/>
      <c r="F24" s="9">
        <v>207000</v>
      </c>
      <c r="G24" s="9">
        <v>3000</v>
      </c>
      <c r="H24" s="9"/>
      <c r="I24" s="9"/>
    </row>
    <row r="25" spans="1:9" ht="18" customHeight="1">
      <c r="A25" s="3" t="s">
        <v>136</v>
      </c>
      <c r="B25" s="12">
        <f t="shared" si="0"/>
        <v>303517</v>
      </c>
      <c r="C25" s="9"/>
      <c r="D25" s="9"/>
      <c r="E25" s="9"/>
      <c r="F25" s="9"/>
      <c r="G25" s="9">
        <v>303517</v>
      </c>
      <c r="H25" s="9"/>
      <c r="I25" s="9"/>
    </row>
    <row r="26" spans="1:9" ht="18" customHeight="1">
      <c r="A26" s="3" t="s">
        <v>137</v>
      </c>
      <c r="B26" s="12">
        <f t="shared" si="0"/>
        <v>0</v>
      </c>
      <c r="C26" s="9"/>
      <c r="D26" s="9"/>
      <c r="E26" s="9"/>
      <c r="F26" s="9"/>
      <c r="G26" s="9"/>
      <c r="H26" s="9"/>
      <c r="I26" s="9"/>
    </row>
    <row r="27" spans="1:9" ht="18" customHeight="1">
      <c r="A27" s="3" t="s">
        <v>138</v>
      </c>
      <c r="B27" s="12">
        <f t="shared" si="0"/>
        <v>2000</v>
      </c>
      <c r="C27" s="9">
        <v>2000</v>
      </c>
      <c r="D27" s="9"/>
      <c r="E27" s="9"/>
      <c r="F27" s="9"/>
      <c r="G27" s="9"/>
      <c r="H27" s="9"/>
      <c r="I27" s="9"/>
    </row>
    <row r="28" spans="1:9" ht="18" customHeight="1">
      <c r="A28" s="3" t="s">
        <v>139</v>
      </c>
      <c r="B28" s="12">
        <f t="shared" si="0"/>
        <v>0</v>
      </c>
      <c r="C28" s="9"/>
      <c r="D28" s="9"/>
      <c r="E28" s="9"/>
      <c r="F28" s="9"/>
      <c r="G28" s="9"/>
      <c r="H28" s="9"/>
      <c r="I28" s="9"/>
    </row>
    <row r="29" spans="1:9" ht="18" customHeight="1">
      <c r="A29" s="3" t="s">
        <v>140</v>
      </c>
      <c r="B29" s="12">
        <f t="shared" si="0"/>
        <v>30000</v>
      </c>
      <c r="C29" s="9">
        <v>5000</v>
      </c>
      <c r="D29" s="9"/>
      <c r="E29" s="9"/>
      <c r="F29" s="9">
        <v>25000</v>
      </c>
      <c r="G29" s="9"/>
      <c r="H29" s="9"/>
      <c r="I29" s="9"/>
    </row>
    <row r="30" spans="1:9" ht="18" customHeight="1">
      <c r="A30" s="3" t="s">
        <v>141</v>
      </c>
      <c r="B30" s="12">
        <f t="shared" si="0"/>
        <v>0</v>
      </c>
      <c r="C30" s="9"/>
      <c r="D30" s="9"/>
      <c r="E30" s="9"/>
      <c r="F30" s="9"/>
      <c r="G30" s="9"/>
      <c r="H30" s="9"/>
      <c r="I30" s="9"/>
    </row>
    <row r="31" spans="1:9" ht="18" customHeight="1">
      <c r="A31" s="3" t="s">
        <v>142</v>
      </c>
      <c r="B31" s="12">
        <f t="shared" si="0"/>
        <v>2655484</v>
      </c>
      <c r="C31" s="9">
        <v>68484</v>
      </c>
      <c r="D31" s="9"/>
      <c r="E31" s="9">
        <v>500000</v>
      </c>
      <c r="F31" s="9">
        <v>1558000</v>
      </c>
      <c r="G31" s="9"/>
      <c r="H31" s="9">
        <v>529000</v>
      </c>
      <c r="I31" s="9"/>
    </row>
    <row r="32" spans="1:9" ht="18" customHeight="1">
      <c r="A32" s="3" t="s">
        <v>143</v>
      </c>
      <c r="B32" s="12">
        <f t="shared" si="0"/>
        <v>0</v>
      </c>
      <c r="C32" s="9"/>
      <c r="D32" s="9"/>
      <c r="E32" s="9"/>
      <c r="F32" s="9"/>
      <c r="G32" s="9"/>
      <c r="H32" s="9"/>
      <c r="I32" s="9"/>
    </row>
    <row r="33" spans="1:9" ht="18" customHeight="1">
      <c r="A33" s="3" t="s">
        <v>144</v>
      </c>
      <c r="B33" s="12">
        <f t="shared" si="0"/>
        <v>0</v>
      </c>
      <c r="C33" s="9"/>
      <c r="D33" s="9"/>
      <c r="E33" s="9"/>
      <c r="F33" s="9"/>
      <c r="G33" s="9"/>
      <c r="H33" s="9"/>
      <c r="I33" s="9"/>
    </row>
    <row r="34" spans="1:9" ht="18" customHeight="1">
      <c r="A34" s="3" t="s">
        <v>145</v>
      </c>
      <c r="B34" s="12">
        <f t="shared" si="0"/>
        <v>0</v>
      </c>
      <c r="C34" s="9"/>
      <c r="D34" s="9"/>
      <c r="E34" s="9"/>
      <c r="F34" s="9"/>
      <c r="G34" s="9"/>
      <c r="H34" s="9"/>
      <c r="I34" s="9"/>
    </row>
    <row r="35" spans="1:9" ht="18" customHeight="1">
      <c r="A35" s="3" t="s">
        <v>146</v>
      </c>
      <c r="B35" s="12">
        <f t="shared" si="0"/>
        <v>0</v>
      </c>
      <c r="C35" s="9"/>
      <c r="D35" s="9"/>
      <c r="E35" s="9"/>
      <c r="F35" s="9"/>
      <c r="G35" s="9"/>
      <c r="H35" s="9"/>
      <c r="I35" s="9"/>
    </row>
    <row r="36" spans="1:9" ht="18" customHeight="1">
      <c r="A36" s="3" t="s">
        <v>147</v>
      </c>
      <c r="B36" s="12">
        <f t="shared" si="0"/>
        <v>0</v>
      </c>
      <c r="C36" s="9"/>
      <c r="D36" s="9"/>
      <c r="E36" s="9"/>
      <c r="F36" s="9"/>
      <c r="G36" s="9"/>
      <c r="H36" s="9"/>
      <c r="I36" s="9"/>
    </row>
    <row r="37" spans="1:9" ht="18" customHeight="1">
      <c r="A37" s="3" t="s">
        <v>148</v>
      </c>
      <c r="B37" s="12">
        <f t="shared" si="0"/>
        <v>0</v>
      </c>
      <c r="C37" s="9"/>
      <c r="D37" s="9"/>
      <c r="E37" s="9"/>
      <c r="F37" s="9"/>
      <c r="G37" s="9"/>
      <c r="H37" s="9"/>
      <c r="I37" s="9"/>
    </row>
    <row r="38" spans="1:9" ht="18" customHeight="1">
      <c r="A38" s="3" t="s">
        <v>149</v>
      </c>
      <c r="B38" s="12">
        <f t="shared" si="0"/>
        <v>0</v>
      </c>
      <c r="C38" s="9"/>
      <c r="D38" s="9"/>
      <c r="E38" s="9"/>
      <c r="F38" s="9"/>
      <c r="G38" s="9"/>
      <c r="H38" s="9"/>
      <c r="I38" s="9"/>
    </row>
    <row r="39" spans="1:9" ht="18" customHeight="1">
      <c r="A39" s="3" t="s">
        <v>150</v>
      </c>
      <c r="B39" s="12">
        <f t="shared" si="0"/>
        <v>0</v>
      </c>
      <c r="C39" s="9"/>
      <c r="D39" s="9"/>
      <c r="E39" s="9"/>
      <c r="F39" s="9"/>
      <c r="G39" s="9"/>
      <c r="H39" s="9"/>
      <c r="I39" s="9"/>
    </row>
    <row r="40" spans="1:9" ht="18" customHeight="1">
      <c r="A40" s="3" t="s">
        <v>151</v>
      </c>
      <c r="B40" s="12">
        <f t="shared" si="0"/>
        <v>0</v>
      </c>
      <c r="C40" s="9"/>
      <c r="D40" s="9"/>
      <c r="E40" s="9"/>
      <c r="F40" s="9"/>
      <c r="G40" s="9"/>
      <c r="H40" s="9"/>
      <c r="I40" s="9"/>
    </row>
    <row r="41" spans="1:9" ht="18" customHeight="1">
      <c r="A41" s="3" t="s">
        <v>152</v>
      </c>
      <c r="B41" s="12">
        <f t="shared" si="0"/>
        <v>0</v>
      </c>
      <c r="C41" s="9"/>
      <c r="D41" s="9"/>
      <c r="E41" s="9"/>
      <c r="F41" s="9"/>
      <c r="G41" s="9"/>
      <c r="H41" s="9"/>
      <c r="I41" s="9"/>
    </row>
    <row r="42" spans="1:9" ht="18" customHeight="1">
      <c r="A42" s="3" t="s">
        <v>153</v>
      </c>
      <c r="B42" s="12">
        <f t="shared" si="0"/>
        <v>0</v>
      </c>
      <c r="C42" s="9"/>
      <c r="D42" s="9"/>
      <c r="E42" s="9"/>
      <c r="F42" s="9"/>
      <c r="G42" s="9"/>
      <c r="H42" s="9"/>
      <c r="I42" s="9"/>
    </row>
    <row r="43" spans="1:9" ht="18" customHeight="1">
      <c r="A43" s="3" t="s">
        <v>154</v>
      </c>
      <c r="B43" s="12">
        <f t="shared" si="0"/>
        <v>150000</v>
      </c>
      <c r="C43" s="9"/>
      <c r="D43" s="9"/>
      <c r="E43" s="9"/>
      <c r="F43" s="9"/>
      <c r="G43" s="9"/>
      <c r="H43" s="9"/>
      <c r="I43" s="9">
        <v>150000</v>
      </c>
    </row>
    <row r="44" spans="1:9" ht="18" customHeight="1">
      <c r="A44" s="3" t="s">
        <v>155</v>
      </c>
      <c r="B44" s="12">
        <f t="shared" si="0"/>
        <v>2050650</v>
      </c>
      <c r="C44" s="9"/>
      <c r="D44" s="9"/>
      <c r="E44" s="9"/>
      <c r="F44" s="9"/>
      <c r="G44" s="9"/>
      <c r="H44" s="9"/>
      <c r="I44" s="9">
        <v>2050650</v>
      </c>
    </row>
    <row r="45" spans="1:9" ht="18" customHeight="1">
      <c r="A45" s="14" t="s">
        <v>162</v>
      </c>
      <c r="B45" s="12">
        <f>SUM(C45:I45)</f>
        <v>6028101</v>
      </c>
      <c r="C45" s="12">
        <f>SUM(C5:C44)</f>
        <v>144144</v>
      </c>
      <c r="D45" s="12">
        <f t="shared" ref="D45:I45" si="1">SUM(D5:D44)</f>
        <v>100000</v>
      </c>
      <c r="E45" s="12">
        <f t="shared" si="1"/>
        <v>500000</v>
      </c>
      <c r="F45" s="12">
        <f t="shared" si="1"/>
        <v>1810000</v>
      </c>
      <c r="G45" s="12">
        <f t="shared" si="1"/>
        <v>734307</v>
      </c>
      <c r="H45" s="12">
        <f t="shared" si="1"/>
        <v>539000</v>
      </c>
      <c r="I45" s="12">
        <f t="shared" si="1"/>
        <v>2200650</v>
      </c>
    </row>
    <row r="46" spans="1:9" ht="18" customHeight="1">
      <c r="A46" s="11" t="s">
        <v>163</v>
      </c>
      <c r="B46" s="12">
        <f>SUM(C46:I46)</f>
        <v>5995078</v>
      </c>
      <c r="C46" s="12">
        <v>144144</v>
      </c>
      <c r="D46" s="12">
        <v>200000</v>
      </c>
      <c r="E46" s="12">
        <v>1680000</v>
      </c>
      <c r="F46" s="12">
        <v>757000</v>
      </c>
      <c r="G46" s="12">
        <v>786534</v>
      </c>
      <c r="H46" s="12">
        <v>324400</v>
      </c>
      <c r="I46" s="12">
        <f>1953000+150000</f>
        <v>2103000</v>
      </c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6"/>
  <sheetViews>
    <sheetView workbookViewId="0">
      <selection activeCell="B46" sqref="B46"/>
    </sheetView>
  </sheetViews>
  <sheetFormatPr defaultRowHeight="14.4"/>
  <cols>
    <col min="1" max="1" width="68.5546875" customWidth="1"/>
    <col min="2" max="2" width="20.33203125" customWidth="1"/>
    <col min="3" max="3" width="17.77734375" bestFit="1" customWidth="1"/>
    <col min="4" max="4" width="15.33203125" bestFit="1" customWidth="1"/>
    <col min="5" max="5" width="17.77734375" bestFit="1" customWidth="1"/>
    <col min="6" max="6" width="15.33203125" bestFit="1" customWidth="1"/>
    <col min="7" max="8" width="14.109375" bestFit="1" customWidth="1"/>
    <col min="9" max="9" width="15.33203125" bestFit="1" customWidth="1"/>
    <col min="10" max="10" width="13.88671875" bestFit="1" customWidth="1"/>
  </cols>
  <sheetData>
    <row r="1" spans="1:10" ht="20.399999999999999">
      <c r="A1" s="49" t="s">
        <v>168</v>
      </c>
      <c r="B1" s="49"/>
      <c r="C1" s="49"/>
      <c r="D1" s="49"/>
      <c r="E1" s="49"/>
      <c r="F1" s="49"/>
      <c r="G1" s="49"/>
      <c r="H1" s="49"/>
      <c r="I1" s="49"/>
      <c r="J1" s="18"/>
    </row>
    <row r="2" spans="1:10" ht="20.399999999999999">
      <c r="A2" s="25"/>
      <c r="B2" s="25"/>
      <c r="C2" s="25"/>
      <c r="D2" s="25"/>
      <c r="E2" s="25"/>
      <c r="F2" s="25"/>
      <c r="G2" s="25"/>
      <c r="H2" s="25"/>
      <c r="I2" s="25"/>
      <c r="J2" s="26" t="s">
        <v>164</v>
      </c>
    </row>
    <row r="3" spans="1:10" ht="15.6" customHeight="1">
      <c r="A3" s="50" t="s">
        <v>105</v>
      </c>
      <c r="B3" s="50" t="s">
        <v>174</v>
      </c>
      <c r="C3" s="50" t="s">
        <v>175</v>
      </c>
      <c r="D3" s="50" t="s">
        <v>176</v>
      </c>
      <c r="E3" s="50" t="s">
        <v>177</v>
      </c>
      <c r="F3" s="50" t="s">
        <v>178</v>
      </c>
      <c r="G3" s="50" t="s">
        <v>179</v>
      </c>
      <c r="H3" s="50" t="s">
        <v>180</v>
      </c>
      <c r="I3" s="50" t="s">
        <v>181</v>
      </c>
      <c r="J3" s="47" t="s">
        <v>169</v>
      </c>
    </row>
    <row r="4" spans="1:10" ht="15.6" customHeight="1">
      <c r="A4" s="50"/>
      <c r="B4" s="50"/>
      <c r="C4" s="50"/>
      <c r="D4" s="50"/>
      <c r="E4" s="50"/>
      <c r="F4" s="50"/>
      <c r="G4" s="50"/>
      <c r="H4" s="50"/>
      <c r="I4" s="50"/>
      <c r="J4" s="48"/>
    </row>
    <row r="5" spans="1:10" ht="19.95" customHeight="1">
      <c r="A5" s="19" t="s">
        <v>116</v>
      </c>
      <c r="B5" s="20">
        <f>SUM(C5:J5)</f>
        <v>525340.87</v>
      </c>
      <c r="C5" s="20">
        <v>90000</v>
      </c>
      <c r="D5" s="20">
        <v>1680</v>
      </c>
      <c r="E5" s="20">
        <v>19200</v>
      </c>
      <c r="F5" s="20">
        <v>1800</v>
      </c>
      <c r="G5" s="20">
        <v>11380.87</v>
      </c>
      <c r="H5" s="20"/>
      <c r="I5" s="21"/>
      <c r="J5" s="10">
        <v>401280</v>
      </c>
    </row>
    <row r="6" spans="1:10" ht="19.95" customHeight="1">
      <c r="A6" s="19" t="s">
        <v>117</v>
      </c>
      <c r="B6" s="20">
        <f t="shared" ref="B6:B46" si="0">SUM(C6:J6)</f>
        <v>13500</v>
      </c>
      <c r="C6" s="20">
        <v>2000</v>
      </c>
      <c r="D6" s="20">
        <v>800</v>
      </c>
      <c r="E6" s="20">
        <v>500</v>
      </c>
      <c r="F6" s="20">
        <v>2000</v>
      </c>
      <c r="G6" s="20">
        <v>200</v>
      </c>
      <c r="H6" s="20">
        <v>6000</v>
      </c>
      <c r="I6" s="22">
        <v>2000</v>
      </c>
      <c r="J6" s="10"/>
    </row>
    <row r="7" spans="1:10" ht="19.95" customHeight="1">
      <c r="A7" s="19" t="s">
        <v>118</v>
      </c>
      <c r="B7" s="20">
        <f t="shared" si="0"/>
        <v>4800</v>
      </c>
      <c r="C7" s="20">
        <v>2000</v>
      </c>
      <c r="D7" s="20">
        <v>1000</v>
      </c>
      <c r="E7" s="20"/>
      <c r="F7" s="20">
        <v>1000</v>
      </c>
      <c r="G7" s="20">
        <v>0</v>
      </c>
      <c r="H7" s="20">
        <v>0</v>
      </c>
      <c r="I7" s="21">
        <v>800</v>
      </c>
      <c r="J7" s="10"/>
    </row>
    <row r="8" spans="1:10" ht="19.95" customHeight="1">
      <c r="A8" s="19" t="s">
        <v>119</v>
      </c>
      <c r="B8" s="20">
        <f t="shared" si="0"/>
        <v>0</v>
      </c>
      <c r="C8" s="20">
        <v>0</v>
      </c>
      <c r="D8" s="20">
        <v>0</v>
      </c>
      <c r="E8" s="20"/>
      <c r="F8" s="20">
        <v>0</v>
      </c>
      <c r="G8" s="20">
        <v>0</v>
      </c>
      <c r="H8" s="20">
        <v>0</v>
      </c>
      <c r="I8" s="21">
        <v>0</v>
      </c>
      <c r="J8" s="10"/>
    </row>
    <row r="9" spans="1:10" ht="19.95" customHeight="1">
      <c r="A9" s="19" t="s">
        <v>120</v>
      </c>
      <c r="B9" s="20">
        <f t="shared" si="0"/>
        <v>0</v>
      </c>
      <c r="C9" s="20">
        <v>0</v>
      </c>
      <c r="D9" s="20">
        <v>0</v>
      </c>
      <c r="E9" s="20"/>
      <c r="F9" s="20">
        <v>0</v>
      </c>
      <c r="G9" s="20">
        <v>0</v>
      </c>
      <c r="H9" s="20">
        <v>0</v>
      </c>
      <c r="I9" s="21">
        <v>0</v>
      </c>
      <c r="J9" s="10"/>
    </row>
    <row r="10" spans="1:10" ht="19.95" customHeight="1">
      <c r="A10" s="19" t="s">
        <v>121</v>
      </c>
      <c r="B10" s="20">
        <f t="shared" si="0"/>
        <v>86750</v>
      </c>
      <c r="C10" s="20">
        <v>0</v>
      </c>
      <c r="D10" s="20">
        <v>0</v>
      </c>
      <c r="E10" s="20">
        <v>10725</v>
      </c>
      <c r="F10" s="20">
        <v>25025</v>
      </c>
      <c r="G10" s="20">
        <v>0</v>
      </c>
      <c r="H10" s="20">
        <v>1000</v>
      </c>
      <c r="I10" s="21">
        <v>50000</v>
      </c>
      <c r="J10" s="10"/>
    </row>
    <row r="11" spans="1:10" ht="19.95" customHeight="1">
      <c r="A11" s="19" t="s">
        <v>122</v>
      </c>
      <c r="B11" s="20">
        <f t="shared" si="0"/>
        <v>1041600</v>
      </c>
      <c r="C11" s="20">
        <v>0</v>
      </c>
      <c r="D11" s="20">
        <v>0</v>
      </c>
      <c r="E11" s="20">
        <v>741600</v>
      </c>
      <c r="F11" s="20">
        <v>206000</v>
      </c>
      <c r="G11" s="20">
        <v>0</v>
      </c>
      <c r="H11" s="20">
        <v>4000</v>
      </c>
      <c r="I11" s="21">
        <v>90000</v>
      </c>
      <c r="J11" s="10"/>
    </row>
    <row r="12" spans="1:10" ht="19.95" customHeight="1">
      <c r="A12" s="19" t="s">
        <v>123</v>
      </c>
      <c r="B12" s="20">
        <f t="shared" si="0"/>
        <v>27500</v>
      </c>
      <c r="C12" s="20">
        <v>9600</v>
      </c>
      <c r="D12" s="20">
        <v>1200</v>
      </c>
      <c r="E12" s="20">
        <v>1000</v>
      </c>
      <c r="F12" s="20">
        <v>4000</v>
      </c>
      <c r="G12" s="20">
        <v>900</v>
      </c>
      <c r="H12" s="20">
        <v>6000</v>
      </c>
      <c r="I12" s="21">
        <v>0</v>
      </c>
      <c r="J12" s="10">
        <v>4800</v>
      </c>
    </row>
    <row r="13" spans="1:10" ht="19.95" customHeight="1">
      <c r="A13" s="19" t="s">
        <v>124</v>
      </c>
      <c r="B13" s="20">
        <f t="shared" si="0"/>
        <v>0</v>
      </c>
      <c r="C13" s="20">
        <v>0</v>
      </c>
      <c r="D13" s="20">
        <v>0</v>
      </c>
      <c r="E13" s="20"/>
      <c r="F13" s="20">
        <v>0</v>
      </c>
      <c r="G13" s="20">
        <v>0</v>
      </c>
      <c r="H13" s="20">
        <v>0</v>
      </c>
      <c r="I13" s="21">
        <v>0</v>
      </c>
      <c r="J13" s="10"/>
    </row>
    <row r="14" spans="1:10" ht="19.95" customHeight="1">
      <c r="A14" s="19" t="s">
        <v>125</v>
      </c>
      <c r="B14" s="20">
        <f t="shared" si="0"/>
        <v>0</v>
      </c>
      <c r="C14" s="20">
        <v>0</v>
      </c>
      <c r="D14" s="20">
        <v>0</v>
      </c>
      <c r="E14" s="20"/>
      <c r="F14" s="20">
        <v>0</v>
      </c>
      <c r="G14" s="20">
        <v>0</v>
      </c>
      <c r="H14" s="20">
        <v>0</v>
      </c>
      <c r="I14" s="21">
        <v>0</v>
      </c>
      <c r="J14" s="10"/>
    </row>
    <row r="15" spans="1:10" ht="19.95" customHeight="1">
      <c r="A15" s="19" t="s">
        <v>126</v>
      </c>
      <c r="B15" s="20">
        <f t="shared" si="0"/>
        <v>0</v>
      </c>
      <c r="C15" s="20">
        <v>0</v>
      </c>
      <c r="D15" s="20">
        <v>0</v>
      </c>
      <c r="E15" s="20"/>
      <c r="F15" s="20">
        <v>0</v>
      </c>
      <c r="G15" s="20">
        <v>0</v>
      </c>
      <c r="H15" s="20">
        <v>0</v>
      </c>
      <c r="I15" s="21">
        <v>0</v>
      </c>
      <c r="J15" s="10"/>
    </row>
    <row r="16" spans="1:10" ht="19.95" customHeight="1">
      <c r="A16" s="19" t="s">
        <v>127</v>
      </c>
      <c r="B16" s="20">
        <f t="shared" si="0"/>
        <v>0</v>
      </c>
      <c r="C16" s="20">
        <v>0</v>
      </c>
      <c r="D16" s="20">
        <v>0</v>
      </c>
      <c r="E16" s="20"/>
      <c r="F16" s="20">
        <v>0</v>
      </c>
      <c r="G16" s="20">
        <v>0</v>
      </c>
      <c r="H16" s="20">
        <v>0</v>
      </c>
      <c r="I16" s="21">
        <v>0</v>
      </c>
      <c r="J16" s="10"/>
    </row>
    <row r="17" spans="1:10" ht="19.95" customHeight="1">
      <c r="A17" s="19" t="s">
        <v>128</v>
      </c>
      <c r="B17" s="20">
        <f t="shared" si="0"/>
        <v>543030</v>
      </c>
      <c r="C17" s="20">
        <v>115000</v>
      </c>
      <c r="D17" s="20">
        <v>51000</v>
      </c>
      <c r="E17" s="20">
        <v>214530</v>
      </c>
      <c r="F17" s="20">
        <v>148000</v>
      </c>
      <c r="G17" s="20">
        <v>500</v>
      </c>
      <c r="H17" s="20">
        <v>6000</v>
      </c>
      <c r="I17" s="22">
        <v>8000</v>
      </c>
      <c r="J17" s="10"/>
    </row>
    <row r="18" spans="1:10" ht="19.95" customHeight="1">
      <c r="A18" s="19" t="s">
        <v>129</v>
      </c>
      <c r="B18" s="20">
        <f t="shared" si="0"/>
        <v>0</v>
      </c>
      <c r="C18" s="20">
        <v>0</v>
      </c>
      <c r="D18" s="20">
        <v>0</v>
      </c>
      <c r="E18" s="20"/>
      <c r="F18" s="20">
        <v>0</v>
      </c>
      <c r="G18" s="20">
        <v>0</v>
      </c>
      <c r="H18" s="20">
        <v>0</v>
      </c>
      <c r="I18" s="21">
        <v>0</v>
      </c>
      <c r="J18" s="10"/>
    </row>
    <row r="19" spans="1:10" ht="19.95" customHeight="1">
      <c r="A19" s="19" t="s">
        <v>130</v>
      </c>
      <c r="B19" s="20">
        <f t="shared" si="0"/>
        <v>0</v>
      </c>
      <c r="C19" s="20">
        <v>0</v>
      </c>
      <c r="D19" s="20">
        <v>0</v>
      </c>
      <c r="E19" s="20"/>
      <c r="F19" s="20">
        <v>0</v>
      </c>
      <c r="G19" s="20">
        <v>0</v>
      </c>
      <c r="H19" s="20">
        <v>0</v>
      </c>
      <c r="I19" s="21">
        <v>0</v>
      </c>
      <c r="J19" s="10"/>
    </row>
    <row r="20" spans="1:10" ht="19.95" customHeight="1">
      <c r="A20" s="19" t="s">
        <v>131</v>
      </c>
      <c r="B20" s="20">
        <f t="shared" si="0"/>
        <v>14000</v>
      </c>
      <c r="C20" s="20">
        <v>0</v>
      </c>
      <c r="D20" s="20">
        <v>8000</v>
      </c>
      <c r="E20" s="20">
        <v>1000</v>
      </c>
      <c r="F20" s="20">
        <v>3000</v>
      </c>
      <c r="G20" s="20">
        <v>0</v>
      </c>
      <c r="H20" s="20">
        <v>2000</v>
      </c>
      <c r="I20" s="21">
        <v>0</v>
      </c>
      <c r="J20" s="10"/>
    </row>
    <row r="21" spans="1:10" ht="19.95" customHeight="1">
      <c r="A21" s="19" t="s">
        <v>132</v>
      </c>
      <c r="B21" s="20">
        <f t="shared" si="0"/>
        <v>22000</v>
      </c>
      <c r="C21" s="20">
        <v>0</v>
      </c>
      <c r="D21" s="20">
        <v>0</v>
      </c>
      <c r="E21" s="20"/>
      <c r="F21" s="20">
        <v>11000</v>
      </c>
      <c r="G21" s="20">
        <v>0</v>
      </c>
      <c r="H21" s="20">
        <v>11000</v>
      </c>
      <c r="I21" s="21">
        <v>0</v>
      </c>
      <c r="J21" s="10"/>
    </row>
    <row r="22" spans="1:10" ht="19.95" customHeight="1">
      <c r="A22" s="19" t="s">
        <v>133</v>
      </c>
      <c r="B22" s="20">
        <f t="shared" si="0"/>
        <v>726810</v>
      </c>
      <c r="C22" s="20">
        <v>667550</v>
      </c>
      <c r="D22" s="20">
        <v>12460</v>
      </c>
      <c r="E22" s="20"/>
      <c r="F22" s="20">
        <v>30000</v>
      </c>
      <c r="G22" s="20">
        <v>300</v>
      </c>
      <c r="H22" s="20">
        <v>7500</v>
      </c>
      <c r="I22" s="22">
        <v>9000</v>
      </c>
      <c r="J22" s="10"/>
    </row>
    <row r="23" spans="1:10" ht="19.95" customHeight="1">
      <c r="A23" s="19" t="s">
        <v>134</v>
      </c>
      <c r="B23" s="20">
        <f t="shared" si="0"/>
        <v>4039000</v>
      </c>
      <c r="C23" s="20">
        <v>0</v>
      </c>
      <c r="D23" s="20">
        <v>0</v>
      </c>
      <c r="E23" s="20">
        <v>4017000</v>
      </c>
      <c r="F23" s="20">
        <v>11000</v>
      </c>
      <c r="G23" s="20">
        <v>1000</v>
      </c>
      <c r="H23" s="20">
        <v>0</v>
      </c>
      <c r="I23" s="21">
        <v>10000</v>
      </c>
      <c r="J23" s="10"/>
    </row>
    <row r="24" spans="1:10" ht="19.95" customHeight="1">
      <c r="A24" s="19" t="s">
        <v>135</v>
      </c>
      <c r="B24" s="20">
        <f t="shared" si="0"/>
        <v>6000</v>
      </c>
      <c r="C24" s="20">
        <v>0</v>
      </c>
      <c r="D24" s="20">
        <v>0</v>
      </c>
      <c r="E24" s="20"/>
      <c r="F24" s="20">
        <v>3000</v>
      </c>
      <c r="G24" s="20">
        <v>1000</v>
      </c>
      <c r="H24" s="20">
        <v>2000</v>
      </c>
      <c r="I24" s="21">
        <v>0</v>
      </c>
      <c r="J24" s="10"/>
    </row>
    <row r="25" spans="1:10" ht="19.95" customHeight="1">
      <c r="A25" s="19" t="s">
        <v>136</v>
      </c>
      <c r="B25" s="20">
        <f t="shared" si="0"/>
        <v>449142</v>
      </c>
      <c r="C25" s="20">
        <v>388120</v>
      </c>
      <c r="D25" s="20">
        <v>61022</v>
      </c>
      <c r="E25" s="20"/>
      <c r="F25" s="20">
        <v>0</v>
      </c>
      <c r="G25" s="20">
        <v>0</v>
      </c>
      <c r="H25" s="20">
        <v>0</v>
      </c>
      <c r="I25" s="21">
        <v>0</v>
      </c>
      <c r="J25" s="10"/>
    </row>
    <row r="26" spans="1:10" ht="19.95" customHeight="1">
      <c r="A26" s="19" t="s">
        <v>137</v>
      </c>
      <c r="B26" s="20">
        <f t="shared" si="0"/>
        <v>1800</v>
      </c>
      <c r="C26" s="20">
        <v>0</v>
      </c>
      <c r="D26" s="20">
        <v>1800</v>
      </c>
      <c r="E26" s="20"/>
      <c r="F26" s="20">
        <v>0</v>
      </c>
      <c r="G26" s="20">
        <v>0</v>
      </c>
      <c r="H26" s="20">
        <v>0</v>
      </c>
      <c r="I26" s="21">
        <v>0</v>
      </c>
      <c r="J26" s="10"/>
    </row>
    <row r="27" spans="1:10" ht="19.95" customHeight="1">
      <c r="A27" s="19" t="s">
        <v>138</v>
      </c>
      <c r="B27" s="20">
        <f t="shared" si="0"/>
        <v>7500</v>
      </c>
      <c r="C27" s="20">
        <v>7000</v>
      </c>
      <c r="D27" s="20">
        <v>500</v>
      </c>
      <c r="E27" s="20"/>
      <c r="F27" s="20"/>
      <c r="G27" s="20">
        <v>0</v>
      </c>
      <c r="H27" s="20">
        <v>0</v>
      </c>
      <c r="I27" s="21">
        <v>0</v>
      </c>
      <c r="J27" s="10"/>
    </row>
    <row r="28" spans="1:10" ht="19.95" customHeight="1">
      <c r="A28" s="19" t="s">
        <v>139</v>
      </c>
      <c r="B28" s="20">
        <f t="shared" si="0"/>
        <v>1000</v>
      </c>
      <c r="C28" s="20">
        <v>0</v>
      </c>
      <c r="D28" s="20">
        <v>0</v>
      </c>
      <c r="E28" s="20"/>
      <c r="F28" s="20">
        <v>500</v>
      </c>
      <c r="G28" s="20">
        <v>500</v>
      </c>
      <c r="H28" s="20">
        <v>0</v>
      </c>
      <c r="I28" s="21">
        <v>0</v>
      </c>
      <c r="J28" s="10"/>
    </row>
    <row r="29" spans="1:10" ht="19.95" customHeight="1">
      <c r="A29" s="19" t="s">
        <v>140</v>
      </c>
      <c r="B29" s="20">
        <f t="shared" si="0"/>
        <v>10500</v>
      </c>
      <c r="C29" s="20">
        <v>0</v>
      </c>
      <c r="D29" s="20">
        <v>500</v>
      </c>
      <c r="E29" s="20">
        <v>1000</v>
      </c>
      <c r="F29" s="20">
        <v>3000</v>
      </c>
      <c r="G29" s="20">
        <v>0</v>
      </c>
      <c r="H29" s="20">
        <v>6000</v>
      </c>
      <c r="I29" s="21">
        <v>0</v>
      </c>
      <c r="J29" s="10"/>
    </row>
    <row r="30" spans="1:10" ht="19.95" customHeight="1">
      <c r="A30" s="19" t="s">
        <v>141</v>
      </c>
      <c r="B30" s="20">
        <f t="shared" si="0"/>
        <v>0</v>
      </c>
      <c r="C30" s="20">
        <v>0</v>
      </c>
      <c r="D30" s="20">
        <v>0</v>
      </c>
      <c r="E30" s="20"/>
      <c r="F30" s="20">
        <v>0</v>
      </c>
      <c r="G30" s="20">
        <v>0</v>
      </c>
      <c r="H30" s="20">
        <v>0</v>
      </c>
      <c r="I30" s="21">
        <v>0</v>
      </c>
      <c r="J30" s="10"/>
    </row>
    <row r="31" spans="1:10" ht="19.95" customHeight="1">
      <c r="A31" s="19" t="s">
        <v>142</v>
      </c>
      <c r="B31" s="20">
        <f t="shared" si="0"/>
        <v>101450</v>
      </c>
      <c r="C31" s="20">
        <v>0</v>
      </c>
      <c r="D31" s="20">
        <v>0</v>
      </c>
      <c r="E31" s="20"/>
      <c r="F31" s="20">
        <v>0</v>
      </c>
      <c r="G31" s="20">
        <v>0</v>
      </c>
      <c r="H31" s="20">
        <v>0</v>
      </c>
      <c r="I31" s="21">
        <v>0</v>
      </c>
      <c r="J31" s="10">
        <v>101450</v>
      </c>
    </row>
    <row r="32" spans="1:10" ht="19.95" customHeight="1">
      <c r="A32" s="19" t="s">
        <v>143</v>
      </c>
      <c r="B32" s="20">
        <f t="shared" si="0"/>
        <v>0</v>
      </c>
      <c r="C32" s="20">
        <v>0</v>
      </c>
      <c r="D32" s="20">
        <v>0</v>
      </c>
      <c r="E32" s="20"/>
      <c r="F32" s="20">
        <v>0</v>
      </c>
      <c r="G32" s="20">
        <v>0</v>
      </c>
      <c r="H32" s="20">
        <v>0</v>
      </c>
      <c r="I32" s="21">
        <v>0</v>
      </c>
      <c r="J32" s="10"/>
    </row>
    <row r="33" spans="1:10" ht="19.95" customHeight="1">
      <c r="A33" s="19" t="s">
        <v>144</v>
      </c>
      <c r="B33" s="20">
        <f t="shared" si="0"/>
        <v>16000</v>
      </c>
      <c r="C33" s="20">
        <v>0</v>
      </c>
      <c r="D33" s="20">
        <v>0</v>
      </c>
      <c r="E33" s="20"/>
      <c r="F33" s="20">
        <v>8000</v>
      </c>
      <c r="G33" s="20">
        <v>0</v>
      </c>
      <c r="H33" s="20">
        <v>0</v>
      </c>
      <c r="I33" s="21">
        <v>8000</v>
      </c>
      <c r="J33" s="10"/>
    </row>
    <row r="34" spans="1:10" ht="19.95" customHeight="1">
      <c r="A34" s="19" t="s">
        <v>145</v>
      </c>
      <c r="B34" s="20">
        <f t="shared" si="0"/>
        <v>0</v>
      </c>
      <c r="C34" s="20">
        <v>0</v>
      </c>
      <c r="D34" s="20">
        <v>0</v>
      </c>
      <c r="E34" s="20"/>
      <c r="F34" s="20">
        <v>0</v>
      </c>
      <c r="G34" s="20">
        <v>0</v>
      </c>
      <c r="H34" s="20">
        <v>0</v>
      </c>
      <c r="I34" s="21">
        <v>0</v>
      </c>
      <c r="J34" s="10"/>
    </row>
    <row r="35" spans="1:10" ht="19.95" customHeight="1">
      <c r="A35" s="19" t="s">
        <v>146</v>
      </c>
      <c r="B35" s="20">
        <f t="shared" si="0"/>
        <v>0</v>
      </c>
      <c r="C35" s="20">
        <v>0</v>
      </c>
      <c r="D35" s="20">
        <v>0</v>
      </c>
      <c r="E35" s="20"/>
      <c r="F35" s="20">
        <v>0</v>
      </c>
      <c r="G35" s="20">
        <v>0</v>
      </c>
      <c r="H35" s="20">
        <v>0</v>
      </c>
      <c r="I35" s="21">
        <v>0</v>
      </c>
      <c r="J35" s="10"/>
    </row>
    <row r="36" spans="1:10" ht="19.95" customHeight="1">
      <c r="A36" s="19" t="s">
        <v>147</v>
      </c>
      <c r="B36" s="20">
        <f t="shared" si="0"/>
        <v>6400</v>
      </c>
      <c r="C36" s="20">
        <v>0</v>
      </c>
      <c r="D36" s="20">
        <v>400</v>
      </c>
      <c r="E36" s="20"/>
      <c r="F36" s="20">
        <v>3000</v>
      </c>
      <c r="G36" s="20">
        <v>0</v>
      </c>
      <c r="H36" s="20">
        <v>3000</v>
      </c>
      <c r="I36" s="21">
        <v>0</v>
      </c>
      <c r="J36" s="10"/>
    </row>
    <row r="37" spans="1:10" ht="19.95" customHeight="1">
      <c r="A37" s="19" t="s">
        <v>148</v>
      </c>
      <c r="B37" s="20">
        <f t="shared" si="0"/>
        <v>0</v>
      </c>
      <c r="C37" s="20">
        <v>0</v>
      </c>
      <c r="D37" s="20">
        <v>0</v>
      </c>
      <c r="E37" s="20"/>
      <c r="F37" s="20">
        <v>0</v>
      </c>
      <c r="G37" s="20">
        <v>0</v>
      </c>
      <c r="H37" s="20">
        <v>0</v>
      </c>
      <c r="I37" s="21">
        <v>0</v>
      </c>
      <c r="J37" s="10"/>
    </row>
    <row r="38" spans="1:10" ht="19.95" customHeight="1">
      <c r="A38" s="19" t="s">
        <v>149</v>
      </c>
      <c r="B38" s="20">
        <f t="shared" si="0"/>
        <v>0</v>
      </c>
      <c r="C38" s="20">
        <v>0</v>
      </c>
      <c r="D38" s="20">
        <v>0</v>
      </c>
      <c r="E38" s="20"/>
      <c r="F38" s="20">
        <v>0</v>
      </c>
      <c r="G38" s="20">
        <v>0</v>
      </c>
      <c r="H38" s="20">
        <v>0</v>
      </c>
      <c r="I38" s="21">
        <v>0</v>
      </c>
      <c r="J38" s="10"/>
    </row>
    <row r="39" spans="1:10" ht="19.95" customHeight="1">
      <c r="A39" s="19" t="s">
        <v>150</v>
      </c>
      <c r="B39" s="20">
        <f t="shared" si="0"/>
        <v>0</v>
      </c>
      <c r="C39" s="20">
        <v>0</v>
      </c>
      <c r="D39" s="20">
        <v>0</v>
      </c>
      <c r="E39" s="20"/>
      <c r="F39" s="20">
        <v>0</v>
      </c>
      <c r="G39" s="20">
        <v>0</v>
      </c>
      <c r="H39" s="20">
        <v>0</v>
      </c>
      <c r="I39" s="21">
        <v>0</v>
      </c>
      <c r="J39" s="10"/>
    </row>
    <row r="40" spans="1:10" ht="19.95" customHeight="1">
      <c r="A40" s="19" t="s">
        <v>151</v>
      </c>
      <c r="B40" s="20">
        <f t="shared" si="0"/>
        <v>0</v>
      </c>
      <c r="C40" s="20">
        <v>0</v>
      </c>
      <c r="D40" s="20">
        <v>0</v>
      </c>
      <c r="E40" s="20"/>
      <c r="F40" s="20">
        <v>0</v>
      </c>
      <c r="G40" s="20">
        <v>0</v>
      </c>
      <c r="H40" s="20">
        <v>0</v>
      </c>
      <c r="I40" s="21">
        <v>0</v>
      </c>
      <c r="J40" s="10"/>
    </row>
    <row r="41" spans="1:10" ht="19.95" customHeight="1">
      <c r="A41" s="19" t="s">
        <v>152</v>
      </c>
      <c r="B41" s="20">
        <f t="shared" si="0"/>
        <v>0</v>
      </c>
      <c r="C41" s="20">
        <v>0</v>
      </c>
      <c r="D41" s="20">
        <v>0</v>
      </c>
      <c r="E41" s="20"/>
      <c r="F41" s="20">
        <v>0</v>
      </c>
      <c r="G41" s="20">
        <v>0</v>
      </c>
      <c r="H41" s="20">
        <v>0</v>
      </c>
      <c r="I41" s="21">
        <v>0</v>
      </c>
      <c r="J41" s="10"/>
    </row>
    <row r="42" spans="1:10" ht="19.95" customHeight="1">
      <c r="A42" s="19" t="s">
        <v>153</v>
      </c>
      <c r="B42" s="20">
        <f t="shared" si="0"/>
        <v>0</v>
      </c>
      <c r="C42" s="20">
        <v>0</v>
      </c>
      <c r="D42" s="20">
        <v>0</v>
      </c>
      <c r="E42" s="20"/>
      <c r="F42" s="20">
        <v>0</v>
      </c>
      <c r="G42" s="20">
        <v>0</v>
      </c>
      <c r="H42" s="20">
        <v>0</v>
      </c>
      <c r="I42" s="21">
        <v>0</v>
      </c>
      <c r="J42" s="10"/>
    </row>
    <row r="43" spans="1:10" ht="19.95" customHeight="1">
      <c r="A43" s="19" t="s">
        <v>154</v>
      </c>
      <c r="B43" s="20">
        <f t="shared" si="0"/>
        <v>0</v>
      </c>
      <c r="C43" s="20">
        <v>0</v>
      </c>
      <c r="D43" s="20">
        <v>0</v>
      </c>
      <c r="E43" s="20"/>
      <c r="F43" s="20">
        <v>0</v>
      </c>
      <c r="G43" s="20">
        <v>0</v>
      </c>
      <c r="H43" s="20">
        <v>0</v>
      </c>
      <c r="I43" s="21">
        <v>0</v>
      </c>
      <c r="J43" s="10"/>
    </row>
    <row r="44" spans="1:10" ht="19.95" customHeight="1">
      <c r="A44" s="19" t="s">
        <v>155</v>
      </c>
      <c r="B44" s="20">
        <f t="shared" si="0"/>
        <v>0</v>
      </c>
      <c r="C44" s="20">
        <v>0</v>
      </c>
      <c r="D44" s="20">
        <v>0</v>
      </c>
      <c r="E44" s="20"/>
      <c r="F44" s="20"/>
      <c r="G44" s="20">
        <v>0</v>
      </c>
      <c r="H44" s="20">
        <v>0</v>
      </c>
      <c r="I44" s="21">
        <v>0</v>
      </c>
      <c r="J44" s="10"/>
    </row>
    <row r="45" spans="1:10" ht="19.95" customHeight="1">
      <c r="A45" s="24" t="s">
        <v>171</v>
      </c>
      <c r="B45" s="23">
        <f t="shared" si="0"/>
        <v>7607649.8700000001</v>
      </c>
      <c r="C45" s="23">
        <v>1281270</v>
      </c>
      <c r="D45" s="23">
        <v>140362</v>
      </c>
      <c r="E45" s="23">
        <f>SUM(E5:E44)</f>
        <v>5006555</v>
      </c>
      <c r="F45" s="23">
        <v>423852</v>
      </c>
      <c r="G45" s="23">
        <v>15780.87</v>
      </c>
      <c r="H45" s="23">
        <f>SUM(H6:H44)</f>
        <v>54500</v>
      </c>
      <c r="I45" s="23">
        <f>SUM(I5:I44)</f>
        <v>177800</v>
      </c>
      <c r="J45" s="12">
        <v>507530</v>
      </c>
    </row>
    <row r="46" spans="1:10" ht="19.95" customHeight="1">
      <c r="A46" s="24" t="s">
        <v>170</v>
      </c>
      <c r="B46" s="23">
        <f t="shared" si="0"/>
        <v>6067303</v>
      </c>
      <c r="C46" s="23">
        <v>924615</v>
      </c>
      <c r="D46" s="23">
        <v>68920</v>
      </c>
      <c r="E46" s="23">
        <v>3909530</v>
      </c>
      <c r="F46" s="23">
        <v>385400</v>
      </c>
      <c r="G46" s="23">
        <v>7420</v>
      </c>
      <c r="H46" s="23">
        <v>66400</v>
      </c>
      <c r="I46" s="23">
        <v>204388</v>
      </c>
      <c r="J46" s="12">
        <v>500630</v>
      </c>
    </row>
  </sheetData>
  <mergeCells count="11">
    <mergeCell ref="J3:J4"/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 type="noConversion"/>
  <pageMargins left="0.70866141732283472" right="0.19685039370078741" top="0.55118110236220474" bottom="0.35433070866141736" header="0.31496062992125984" footer="0.31496062992125984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6"/>
  <sheetViews>
    <sheetView workbookViewId="0">
      <selection activeCell="F38" sqref="F38"/>
    </sheetView>
  </sheetViews>
  <sheetFormatPr defaultRowHeight="14.4"/>
  <cols>
    <col min="1" max="1" width="61.77734375" customWidth="1"/>
    <col min="2" max="3" width="16.109375" bestFit="1" customWidth="1"/>
  </cols>
  <sheetData>
    <row r="1" spans="1:3" ht="22.2" customHeight="1">
      <c r="A1" s="41" t="s">
        <v>165</v>
      </c>
      <c r="B1" s="41"/>
      <c r="C1" s="41"/>
    </row>
    <row r="2" spans="1:3" ht="17.399999999999999">
      <c r="A2" s="15"/>
      <c r="B2" s="16"/>
      <c r="C2" s="26" t="s">
        <v>164</v>
      </c>
    </row>
    <row r="3" spans="1:3">
      <c r="A3" s="44" t="s">
        <v>105</v>
      </c>
      <c r="B3" s="44" t="s">
        <v>172</v>
      </c>
      <c r="C3" s="46" t="s">
        <v>173</v>
      </c>
    </row>
    <row r="4" spans="1:3">
      <c r="A4" s="45"/>
      <c r="B4" s="45"/>
      <c r="C4" s="46"/>
    </row>
    <row r="5" spans="1:3" ht="18" customHeight="1">
      <c r="A5" s="3" t="s">
        <v>116</v>
      </c>
      <c r="B5" s="4"/>
      <c r="C5" s="4"/>
    </row>
    <row r="6" spans="1:3" ht="18" customHeight="1">
      <c r="A6" s="3" t="s">
        <v>117</v>
      </c>
      <c r="B6" s="4">
        <v>3500</v>
      </c>
      <c r="C6" s="4">
        <v>2500</v>
      </c>
    </row>
    <row r="7" spans="1:3" ht="18" customHeight="1">
      <c r="A7" s="3" t="s">
        <v>118</v>
      </c>
      <c r="B7" s="4"/>
      <c r="C7" s="4">
        <v>2000</v>
      </c>
    </row>
    <row r="8" spans="1:3" ht="18" customHeight="1">
      <c r="A8" s="3" t="s">
        <v>119</v>
      </c>
      <c r="B8" s="4"/>
      <c r="C8" s="4"/>
    </row>
    <row r="9" spans="1:3" ht="18" customHeight="1">
      <c r="A9" s="3" t="s">
        <v>120</v>
      </c>
      <c r="B9" s="4"/>
      <c r="C9" s="4"/>
    </row>
    <row r="10" spans="1:3" ht="18" customHeight="1">
      <c r="A10" s="3" t="s">
        <v>121</v>
      </c>
      <c r="B10" s="4">
        <v>107250</v>
      </c>
      <c r="C10" s="4">
        <v>107250</v>
      </c>
    </row>
    <row r="11" spans="1:3" ht="18" customHeight="1">
      <c r="A11" s="3" t="s">
        <v>122</v>
      </c>
      <c r="B11" s="4">
        <v>1545000</v>
      </c>
      <c r="C11" s="4">
        <v>3532900</v>
      </c>
    </row>
    <row r="12" spans="1:3" ht="18" customHeight="1">
      <c r="A12" s="3" t="s">
        <v>123</v>
      </c>
      <c r="B12" s="4">
        <v>1200</v>
      </c>
      <c r="C12" s="4">
        <v>1200</v>
      </c>
    </row>
    <row r="13" spans="1:3" ht="18" customHeight="1">
      <c r="A13" s="3" t="s">
        <v>124</v>
      </c>
      <c r="B13" s="4"/>
      <c r="C13" s="4"/>
    </row>
    <row r="14" spans="1:3" ht="18" customHeight="1">
      <c r="A14" s="3" t="s">
        <v>125</v>
      </c>
      <c r="B14" s="4"/>
      <c r="C14" s="4"/>
    </row>
    <row r="15" spans="1:3" ht="18" customHeight="1">
      <c r="A15" s="3" t="s">
        <v>126</v>
      </c>
      <c r="B15" s="4"/>
      <c r="C15" s="4"/>
    </row>
    <row r="16" spans="1:3" ht="18" customHeight="1">
      <c r="A16" s="3" t="s">
        <v>127</v>
      </c>
      <c r="B16" s="4"/>
      <c r="C16" s="4"/>
    </row>
    <row r="17" spans="1:3" ht="18" customHeight="1">
      <c r="A17" s="3" t="s">
        <v>128</v>
      </c>
      <c r="B17" s="4">
        <v>153500</v>
      </c>
      <c r="C17" s="4">
        <v>713900</v>
      </c>
    </row>
    <row r="18" spans="1:3" ht="18" customHeight="1">
      <c r="A18" s="3" t="s">
        <v>129</v>
      </c>
      <c r="B18" s="4"/>
      <c r="C18" s="4"/>
    </row>
    <row r="19" spans="1:3" ht="18" customHeight="1">
      <c r="A19" s="3" t="s">
        <v>130</v>
      </c>
      <c r="B19" s="4"/>
      <c r="C19" s="4"/>
    </row>
    <row r="20" spans="1:3" ht="18" customHeight="1">
      <c r="A20" s="3" t="s">
        <v>131</v>
      </c>
      <c r="B20" s="4"/>
      <c r="C20" s="4">
        <v>2400</v>
      </c>
    </row>
    <row r="21" spans="1:3" ht="18" customHeight="1">
      <c r="A21" s="3" t="s">
        <v>132</v>
      </c>
      <c r="B21" s="4"/>
      <c r="C21" s="4"/>
    </row>
    <row r="22" spans="1:3" ht="18" customHeight="1">
      <c r="A22" s="3" t="s">
        <v>133</v>
      </c>
      <c r="B22" s="4">
        <v>148680</v>
      </c>
      <c r="C22" s="4">
        <v>209230</v>
      </c>
    </row>
    <row r="23" spans="1:3" ht="18" customHeight="1">
      <c r="A23" s="3" t="s">
        <v>134</v>
      </c>
      <c r="B23" s="4">
        <v>730000</v>
      </c>
      <c r="C23" s="4">
        <v>1095000</v>
      </c>
    </row>
    <row r="24" spans="1:3" ht="18" customHeight="1">
      <c r="A24" s="3" t="s">
        <v>135</v>
      </c>
      <c r="B24" s="4"/>
      <c r="C24" s="4"/>
    </row>
    <row r="25" spans="1:3" ht="18" customHeight="1">
      <c r="A25" s="3" t="s">
        <v>136</v>
      </c>
      <c r="B25" s="4"/>
      <c r="C25" s="4"/>
    </row>
    <row r="26" spans="1:3" ht="18" customHeight="1">
      <c r="A26" s="3" t="s">
        <v>137</v>
      </c>
      <c r="B26" s="4"/>
      <c r="C26" s="4"/>
    </row>
    <row r="27" spans="1:3" ht="18" customHeight="1">
      <c r="A27" s="3" t="s">
        <v>138</v>
      </c>
      <c r="B27" s="4"/>
      <c r="C27" s="4"/>
    </row>
    <row r="28" spans="1:3" ht="18" customHeight="1">
      <c r="A28" s="3" t="s">
        <v>139</v>
      </c>
      <c r="B28" s="4"/>
      <c r="C28" s="4"/>
    </row>
    <row r="29" spans="1:3" ht="18" customHeight="1">
      <c r="A29" s="3" t="s">
        <v>140</v>
      </c>
      <c r="B29" s="4"/>
      <c r="C29" s="4">
        <v>2000</v>
      </c>
    </row>
    <row r="30" spans="1:3" ht="18" customHeight="1">
      <c r="A30" s="3" t="s">
        <v>141</v>
      </c>
      <c r="B30" s="4"/>
      <c r="C30" s="4"/>
    </row>
    <row r="31" spans="1:3" ht="18" customHeight="1">
      <c r="A31" s="3" t="s">
        <v>142</v>
      </c>
      <c r="B31" s="4"/>
      <c r="C31" s="4"/>
    </row>
    <row r="32" spans="1:3" ht="18" customHeight="1">
      <c r="A32" s="3" t="s">
        <v>143</v>
      </c>
      <c r="B32" s="4"/>
      <c r="C32" s="4"/>
    </row>
    <row r="33" spans="1:3" ht="18" customHeight="1">
      <c r="A33" s="3" t="s">
        <v>144</v>
      </c>
      <c r="B33" s="4"/>
      <c r="C33" s="4"/>
    </row>
    <row r="34" spans="1:3" ht="18" customHeight="1">
      <c r="A34" s="3" t="s">
        <v>145</v>
      </c>
      <c r="B34" s="4"/>
      <c r="C34" s="4"/>
    </row>
    <row r="35" spans="1:3" ht="18" customHeight="1">
      <c r="A35" s="3" t="s">
        <v>146</v>
      </c>
      <c r="B35" s="4"/>
      <c r="C35" s="4"/>
    </row>
    <row r="36" spans="1:3" ht="18" customHeight="1">
      <c r="A36" s="3" t="s">
        <v>147</v>
      </c>
      <c r="B36" s="4"/>
      <c r="C36" s="4"/>
    </row>
    <row r="37" spans="1:3" ht="18" customHeight="1">
      <c r="A37" s="3" t="s">
        <v>148</v>
      </c>
      <c r="B37" s="4"/>
      <c r="C37" s="4"/>
    </row>
    <row r="38" spans="1:3" ht="18" customHeight="1">
      <c r="A38" s="3" t="s">
        <v>149</v>
      </c>
      <c r="B38" s="4"/>
      <c r="C38" s="4"/>
    </row>
    <row r="39" spans="1:3" ht="18" customHeight="1">
      <c r="A39" s="3" t="s">
        <v>150</v>
      </c>
      <c r="B39" s="4"/>
      <c r="C39" s="4"/>
    </row>
    <row r="40" spans="1:3" ht="18" customHeight="1">
      <c r="A40" s="3" t="s">
        <v>151</v>
      </c>
      <c r="B40" s="4"/>
      <c r="C40" s="4"/>
    </row>
    <row r="41" spans="1:3" ht="18" customHeight="1">
      <c r="A41" s="3" t="s">
        <v>152</v>
      </c>
      <c r="B41" s="4"/>
      <c r="C41" s="4"/>
    </row>
    <row r="42" spans="1:3" ht="18" customHeight="1">
      <c r="A42" s="3" t="s">
        <v>153</v>
      </c>
      <c r="B42" s="4"/>
      <c r="C42" s="4"/>
    </row>
    <row r="43" spans="1:3" ht="18" customHeight="1">
      <c r="A43" s="3" t="s">
        <v>154</v>
      </c>
      <c r="B43" s="4"/>
      <c r="C43" s="4"/>
    </row>
    <row r="44" spans="1:3" ht="18" customHeight="1">
      <c r="A44" s="3" t="s">
        <v>155</v>
      </c>
      <c r="B44" s="4"/>
      <c r="C44" s="4"/>
    </row>
    <row r="45" spans="1:3" ht="18" customHeight="1">
      <c r="A45" s="5" t="s">
        <v>167</v>
      </c>
      <c r="B45" s="4">
        <f>SUM(B5:B44)</f>
        <v>2689130</v>
      </c>
      <c r="C45" s="4">
        <f>SUM(C5:C44)</f>
        <v>5668380</v>
      </c>
    </row>
    <row r="46" spans="1:3" ht="18" customHeight="1">
      <c r="A46" s="17" t="s">
        <v>166</v>
      </c>
      <c r="B46" s="4">
        <v>2215480</v>
      </c>
      <c r="C46" s="4">
        <v>5368230</v>
      </c>
    </row>
  </sheetData>
  <mergeCells count="4">
    <mergeCell ref="A1:C1"/>
    <mergeCell ref="A3:A4"/>
    <mergeCell ref="B3:B4"/>
    <mergeCell ref="C3:C4"/>
  </mergeCells>
  <phoneticPr fontId="2" type="noConversion"/>
  <pageMargins left="0.51181102362204722" right="0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所经费收支流量</vt:lpstr>
      <vt:lpstr>支出汇总（非人员支出）</vt:lpstr>
      <vt:lpstr>机关职能部门支出</vt:lpstr>
      <vt:lpstr>所专项支出</vt:lpstr>
      <vt:lpstr>后勤支撑系统支出</vt:lpstr>
      <vt:lpstr>待摊净化间运行费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张晓雪</dc:creator>
  <cp:lastModifiedBy>张晓雪</cp:lastModifiedBy>
  <cp:lastPrinted>2015-03-24T07:59:17Z</cp:lastPrinted>
  <dcterms:created xsi:type="dcterms:W3CDTF">2015-03-18T07:28:03Z</dcterms:created>
  <dcterms:modified xsi:type="dcterms:W3CDTF">2015-04-01T08:36:45Z</dcterms:modified>
</cp:coreProperties>
</file>